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9810" windowHeight="3915" activeTab="3"/>
  </bookViews>
  <sheets>
    <sheet name="Quality Assessment Tool" sheetId="27" r:id="rId1"/>
    <sheet name="Summary" sheetId="28" r:id="rId2"/>
    <sheet name="Score Card" sheetId="29" r:id="rId3"/>
    <sheet name="Settings" sheetId="30" r:id="rId4"/>
  </sheets>
  <calcPr calcId="145621"/>
</workbook>
</file>

<file path=xl/calcChain.xml><?xml version="1.0" encoding="utf-8"?>
<calcChain xmlns="http://schemas.openxmlformats.org/spreadsheetml/2006/main">
  <c r="K13" i="29" l="1"/>
  <c r="O12" i="29"/>
  <c r="N12" i="29"/>
  <c r="M12" i="29"/>
  <c r="L12" i="29"/>
  <c r="K12" i="29"/>
  <c r="O231" i="28"/>
  <c r="M231" i="28"/>
  <c r="L231" i="28"/>
  <c r="O237" i="28"/>
  <c r="O235" i="28"/>
  <c r="O233" i="28"/>
  <c r="M237" i="28"/>
  <c r="M233" i="28"/>
  <c r="M235" i="28"/>
  <c r="L237" i="28"/>
  <c r="L236" i="28" s="1"/>
  <c r="L235" i="28"/>
  <c r="L234" i="28" s="1"/>
  <c r="L233" i="28"/>
  <c r="L232" i="28" s="1"/>
  <c r="O201" i="28"/>
  <c r="L201" i="28"/>
  <c r="O229" i="28"/>
  <c r="O228" i="28"/>
  <c r="O226" i="28"/>
  <c r="O225" i="28"/>
  <c r="O224" i="28"/>
  <c r="O222" i="28"/>
  <c r="O221" i="28"/>
  <c r="O220" i="28"/>
  <c r="O219" i="28"/>
  <c r="O217" i="28"/>
  <c r="O216" i="28"/>
  <c r="O215" i="28"/>
  <c r="O213" i="28"/>
  <c r="O212" i="28"/>
  <c r="O211" i="28"/>
  <c r="O210" i="28"/>
  <c r="O208" i="28"/>
  <c r="O207" i="28"/>
  <c r="O205" i="28"/>
  <c r="O203" i="28"/>
  <c r="M207" i="28"/>
  <c r="M208" i="28"/>
  <c r="M210" i="28"/>
  <c r="M211" i="28"/>
  <c r="M212" i="28"/>
  <c r="M213" i="28"/>
  <c r="M215" i="28"/>
  <c r="M216" i="28"/>
  <c r="M217" i="28"/>
  <c r="M219" i="28"/>
  <c r="M220" i="28"/>
  <c r="M221" i="28"/>
  <c r="M222" i="28"/>
  <c r="M224" i="28"/>
  <c r="M225" i="28"/>
  <c r="M226" i="28"/>
  <c r="M228" i="28"/>
  <c r="M229" i="28"/>
  <c r="L229" i="28"/>
  <c r="L227" i="28" s="1"/>
  <c r="L228" i="28"/>
  <c r="L226" i="28"/>
  <c r="L225" i="28"/>
  <c r="L224" i="28"/>
  <c r="L222" i="28"/>
  <c r="L221" i="28"/>
  <c r="L220" i="28"/>
  <c r="L219" i="28"/>
  <c r="L217" i="28"/>
  <c r="L216" i="28"/>
  <c r="L215" i="28"/>
  <c r="L213" i="28"/>
  <c r="L212" i="28"/>
  <c r="L211" i="28"/>
  <c r="L210" i="28"/>
  <c r="L208" i="28"/>
  <c r="L207" i="28"/>
  <c r="M205" i="28"/>
  <c r="M203" i="28"/>
  <c r="L203" i="28"/>
  <c r="L202" i="28" s="1"/>
  <c r="L205" i="28"/>
  <c r="L204" i="28"/>
  <c r="O199" i="28"/>
  <c r="O198" i="28"/>
  <c r="O196" i="28"/>
  <c r="O195" i="28"/>
  <c r="O194" i="28"/>
  <c r="O193" i="28"/>
  <c r="O191" i="28"/>
  <c r="P191" i="28" s="1"/>
  <c r="O190" i="28"/>
  <c r="O187" i="28"/>
  <c r="O189" i="28"/>
  <c r="O186" i="28"/>
  <c r="O184" i="28"/>
  <c r="P184" i="28" s="1"/>
  <c r="O183" i="28"/>
  <c r="O182" i="28"/>
  <c r="O180" i="28"/>
  <c r="P180" i="28" s="1"/>
  <c r="O179" i="28"/>
  <c r="P179" i="28" s="1"/>
  <c r="O178" i="28"/>
  <c r="O177" i="28"/>
  <c r="O176" i="28"/>
  <c r="M198" i="28"/>
  <c r="M199" i="28"/>
  <c r="M193" i="28"/>
  <c r="M194" i="28"/>
  <c r="M195" i="28"/>
  <c r="M196" i="28"/>
  <c r="M189" i="28"/>
  <c r="M190" i="28"/>
  <c r="M191" i="28"/>
  <c r="M186" i="28"/>
  <c r="M187" i="28"/>
  <c r="M182" i="28"/>
  <c r="M183" i="28"/>
  <c r="M184" i="28"/>
  <c r="M176" i="28"/>
  <c r="M177" i="28"/>
  <c r="M178" i="28"/>
  <c r="M179" i="28"/>
  <c r="M180" i="28"/>
  <c r="L199" i="28"/>
  <c r="L198" i="28"/>
  <c r="L196" i="28"/>
  <c r="L195" i="28"/>
  <c r="L194" i="28"/>
  <c r="L193" i="28"/>
  <c r="L191" i="28"/>
  <c r="L190" i="28"/>
  <c r="L189" i="28"/>
  <c r="L187" i="28"/>
  <c r="L186" i="28"/>
  <c r="L184" i="28"/>
  <c r="L183" i="28"/>
  <c r="L182" i="28"/>
  <c r="L180" i="28"/>
  <c r="L179" i="28"/>
  <c r="L178" i="28"/>
  <c r="L177" i="28"/>
  <c r="L176" i="28"/>
  <c r="O172" i="28"/>
  <c r="O171" i="28"/>
  <c r="O169" i="28"/>
  <c r="O167" i="28"/>
  <c r="O166" i="28"/>
  <c r="O164" i="28"/>
  <c r="O163" i="28"/>
  <c r="O161" i="28"/>
  <c r="O159" i="28"/>
  <c r="O158" i="28"/>
  <c r="O157" i="28"/>
  <c r="O156" i="28"/>
  <c r="O154" i="28"/>
  <c r="O153" i="28"/>
  <c r="O152" i="28"/>
  <c r="O151" i="28"/>
  <c r="O150" i="28"/>
  <c r="O149" i="28"/>
  <c r="O148" i="28"/>
  <c r="O146" i="28"/>
  <c r="P146" i="28" s="1"/>
  <c r="O144" i="28"/>
  <c r="O143" i="28"/>
  <c r="O142" i="28"/>
  <c r="O140" i="28"/>
  <c r="O139" i="28"/>
  <c r="O137" i="28"/>
  <c r="O135" i="28"/>
  <c r="O134" i="28"/>
  <c r="O133" i="28"/>
  <c r="O132" i="28"/>
  <c r="O130" i="28"/>
  <c r="O129" i="28"/>
  <c r="O128" i="28"/>
  <c r="O126" i="28"/>
  <c r="O125" i="28"/>
  <c r="O123" i="28"/>
  <c r="O122" i="28"/>
  <c r="O121" i="28"/>
  <c r="O145" i="28"/>
  <c r="M171" i="28"/>
  <c r="M172" i="28"/>
  <c r="M166" i="28"/>
  <c r="M169" i="28"/>
  <c r="M167" i="28"/>
  <c r="M161" i="28"/>
  <c r="M163" i="28"/>
  <c r="M164" i="28"/>
  <c r="M156" i="28"/>
  <c r="M157" i="28"/>
  <c r="M158" i="28"/>
  <c r="M159" i="28"/>
  <c r="M148" i="28"/>
  <c r="M149" i="28"/>
  <c r="M150" i="28"/>
  <c r="M151" i="28"/>
  <c r="M152" i="28"/>
  <c r="M153" i="28"/>
  <c r="M154" i="28"/>
  <c r="M142" i="28"/>
  <c r="M143" i="28"/>
  <c r="M144" i="28"/>
  <c r="M145" i="28"/>
  <c r="M146" i="28"/>
  <c r="M139" i="28"/>
  <c r="M140" i="28"/>
  <c r="M137" i="28"/>
  <c r="M132" i="28"/>
  <c r="M133" i="28"/>
  <c r="M134" i="28"/>
  <c r="M135" i="28"/>
  <c r="M128" i="28"/>
  <c r="M129" i="28"/>
  <c r="M130" i="28"/>
  <c r="M125" i="28"/>
  <c r="M126" i="28"/>
  <c r="M121" i="28"/>
  <c r="M122" i="28"/>
  <c r="M123" i="28"/>
  <c r="L172" i="28"/>
  <c r="L171" i="28"/>
  <c r="L169" i="28"/>
  <c r="L168" i="28" s="1"/>
  <c r="L167" i="28"/>
  <c r="L166" i="28"/>
  <c r="L164" i="28"/>
  <c r="L163" i="28"/>
  <c r="L161" i="28"/>
  <c r="L160" i="28" s="1"/>
  <c r="L159" i="28"/>
  <c r="L158" i="28"/>
  <c r="L157" i="28"/>
  <c r="L156" i="28"/>
  <c r="L154" i="28"/>
  <c r="L153" i="28"/>
  <c r="L152" i="28"/>
  <c r="L151" i="28"/>
  <c r="L150" i="28"/>
  <c r="L149" i="28"/>
  <c r="L148" i="28"/>
  <c r="L146" i="28"/>
  <c r="L145" i="28"/>
  <c r="L144" i="28"/>
  <c r="L143" i="28"/>
  <c r="L140" i="28"/>
  <c r="L142" i="28"/>
  <c r="L139" i="28"/>
  <c r="L137" i="28"/>
  <c r="L136" i="28" s="1"/>
  <c r="L135" i="28"/>
  <c r="L134" i="28"/>
  <c r="L133" i="28"/>
  <c r="L132" i="28"/>
  <c r="L130" i="28"/>
  <c r="L129" i="28"/>
  <c r="L128" i="28"/>
  <c r="L126" i="28"/>
  <c r="L125" i="28"/>
  <c r="L123" i="28"/>
  <c r="L122" i="28"/>
  <c r="L121" i="28"/>
  <c r="O117" i="28"/>
  <c r="O115" i="28"/>
  <c r="O114" i="28"/>
  <c r="O113" i="28"/>
  <c r="O110" i="28"/>
  <c r="O109" i="28"/>
  <c r="O107" i="28"/>
  <c r="O106" i="28"/>
  <c r="O104" i="28"/>
  <c r="O103" i="28"/>
  <c r="O111" i="28"/>
  <c r="M117" i="28"/>
  <c r="M113" i="28"/>
  <c r="M114" i="28"/>
  <c r="M115" i="28"/>
  <c r="M109" i="28"/>
  <c r="M110" i="28"/>
  <c r="M111" i="28"/>
  <c r="M106" i="28"/>
  <c r="M107" i="28"/>
  <c r="M103" i="28"/>
  <c r="M104" i="28"/>
  <c r="L117" i="28"/>
  <c r="L116" i="28" s="1"/>
  <c r="L115" i="28"/>
  <c r="L114" i="28"/>
  <c r="L113" i="28"/>
  <c r="L111" i="28"/>
  <c r="L110" i="28"/>
  <c r="L109" i="28"/>
  <c r="L107" i="28"/>
  <c r="L106" i="28"/>
  <c r="L104" i="28"/>
  <c r="L103" i="28"/>
  <c r="O101" i="28"/>
  <c r="O100" i="28"/>
  <c r="O99" i="28"/>
  <c r="O98" i="28"/>
  <c r="O97" i="28"/>
  <c r="O96" i="28"/>
  <c r="M96" i="28"/>
  <c r="M97" i="28"/>
  <c r="M98" i="28"/>
  <c r="M99" i="28"/>
  <c r="M100" i="28"/>
  <c r="M101" i="28"/>
  <c r="L100" i="28"/>
  <c r="L99" i="28"/>
  <c r="L101" i="28"/>
  <c r="L98" i="28"/>
  <c r="L97" i="28"/>
  <c r="L96" i="28"/>
  <c r="O94" i="28"/>
  <c r="O93" i="28"/>
  <c r="O92" i="28"/>
  <c r="O91" i="28"/>
  <c r="O90" i="28"/>
  <c r="M90" i="28"/>
  <c r="M91" i="28"/>
  <c r="M92" i="28"/>
  <c r="M93" i="28"/>
  <c r="M94" i="28"/>
  <c r="L94" i="28"/>
  <c r="L93" i="28"/>
  <c r="L92" i="28"/>
  <c r="L91" i="28"/>
  <c r="L90" i="28"/>
  <c r="O88" i="28"/>
  <c r="O87" i="28"/>
  <c r="O86" i="28"/>
  <c r="O85" i="28"/>
  <c r="O84" i="28"/>
  <c r="O83" i="28"/>
  <c r="O82" i="28"/>
  <c r="M82" i="28"/>
  <c r="M83" i="28"/>
  <c r="M84" i="28"/>
  <c r="M85" i="28"/>
  <c r="M86" i="28"/>
  <c r="M87" i="28"/>
  <c r="M88" i="28"/>
  <c r="L88" i="28"/>
  <c r="L87" i="28"/>
  <c r="L86" i="28"/>
  <c r="L85" i="28"/>
  <c r="L84" i="28"/>
  <c r="O80" i="28"/>
  <c r="L223" i="28" l="1"/>
  <c r="L218" i="28"/>
  <c r="L214" i="28"/>
  <c r="L209" i="28"/>
  <c r="L206" i="28"/>
  <c r="O175" i="28"/>
  <c r="O181" i="28"/>
  <c r="O188" i="28"/>
  <c r="L181" i="28"/>
  <c r="L185" i="28"/>
  <c r="L197" i="28"/>
  <c r="L192" i="28"/>
  <c r="L188" i="28"/>
  <c r="L175" i="28"/>
  <c r="N191" i="28"/>
  <c r="N180" i="28"/>
  <c r="N179" i="28"/>
  <c r="N184" i="28"/>
  <c r="L165" i="28"/>
  <c r="L138" i="28"/>
  <c r="L170" i="28"/>
  <c r="L155" i="28"/>
  <c r="M162" i="28"/>
  <c r="M165" i="28"/>
  <c r="O120" i="28"/>
  <c r="L127" i="28"/>
  <c r="L120" i="28"/>
  <c r="L124" i="28"/>
  <c r="L131" i="28"/>
  <c r="L147" i="28"/>
  <c r="L162" i="28"/>
  <c r="N146" i="28"/>
  <c r="O81" i="28"/>
  <c r="O89" i="28"/>
  <c r="L102" i="28"/>
  <c r="L105" i="28"/>
  <c r="L108" i="28"/>
  <c r="L112" i="28"/>
  <c r="L89" i="28"/>
  <c r="O79" i="28"/>
  <c r="M79" i="28"/>
  <c r="M80" i="28"/>
  <c r="L83" i="28"/>
  <c r="L82" i="28"/>
  <c r="L80" i="28"/>
  <c r="L79" i="28"/>
  <c r="M95" i="28"/>
  <c r="L95" i="28"/>
  <c r="P115" i="28"/>
  <c r="N115" i="28"/>
  <c r="P114" i="28"/>
  <c r="N114" i="28"/>
  <c r="P113" i="28"/>
  <c r="N113" i="28"/>
  <c r="O112" i="28"/>
  <c r="M112" i="28"/>
  <c r="P101" i="28"/>
  <c r="N101" i="28"/>
  <c r="L81" i="28" l="1"/>
  <c r="L78" i="28"/>
  <c r="N112" i="28"/>
  <c r="P112" i="28"/>
  <c r="O75" i="28"/>
  <c r="P75" i="28" s="1"/>
  <c r="O74" i="28"/>
  <c r="P74" i="28" s="1"/>
  <c r="O73" i="28"/>
  <c r="O72" i="28"/>
  <c r="O71" i="28"/>
  <c r="O70" i="28"/>
  <c r="O69" i="28"/>
  <c r="M69" i="28"/>
  <c r="M70" i="28"/>
  <c r="M71" i="28"/>
  <c r="M72" i="28"/>
  <c r="M73" i="28"/>
  <c r="M74" i="28"/>
  <c r="M75" i="28"/>
  <c r="L75" i="28"/>
  <c r="L74" i="28"/>
  <c r="L73" i="28"/>
  <c r="L72" i="28"/>
  <c r="L71" i="28"/>
  <c r="L70" i="28"/>
  <c r="L69" i="28"/>
  <c r="O67" i="28"/>
  <c r="O66" i="28"/>
  <c r="O65" i="28"/>
  <c r="M65" i="28"/>
  <c r="M66" i="28"/>
  <c r="M67" i="28"/>
  <c r="L67" i="28"/>
  <c r="L66" i="28"/>
  <c r="L65" i="28"/>
  <c r="O63" i="28"/>
  <c r="O62" i="28"/>
  <c r="O61" i="28"/>
  <c r="O60" i="28"/>
  <c r="O59" i="28"/>
  <c r="O58" i="28"/>
  <c r="M58" i="28"/>
  <c r="M59" i="28"/>
  <c r="M60" i="28"/>
  <c r="M61" i="28"/>
  <c r="M62" i="28"/>
  <c r="M63" i="28"/>
  <c r="L63" i="28"/>
  <c r="L62" i="28"/>
  <c r="L61" i="28"/>
  <c r="L60" i="28"/>
  <c r="L59" i="28"/>
  <c r="L58" i="28"/>
  <c r="O56" i="28"/>
  <c r="O55" i="28"/>
  <c r="O54" i="28"/>
  <c r="O52" i="28"/>
  <c r="M54" i="28"/>
  <c r="M55" i="28"/>
  <c r="M56" i="28"/>
  <c r="L56" i="28"/>
  <c r="L55" i="28"/>
  <c r="L54" i="28"/>
  <c r="O51" i="28"/>
  <c r="O50" i="28"/>
  <c r="M50" i="28"/>
  <c r="M51" i="28"/>
  <c r="M52" i="28"/>
  <c r="L52" i="28"/>
  <c r="L51" i="28"/>
  <c r="L50" i="28"/>
  <c r="O48" i="28"/>
  <c r="O47" i="28"/>
  <c r="O46" i="28"/>
  <c r="O45" i="28"/>
  <c r="O44" i="28"/>
  <c r="O43" i="28"/>
  <c r="O42" i="28"/>
  <c r="O41" i="28"/>
  <c r="O40" i="28"/>
  <c r="O39" i="28"/>
  <c r="O35" i="28"/>
  <c r="M39" i="28"/>
  <c r="M40" i="28"/>
  <c r="M41" i="28"/>
  <c r="M42" i="28"/>
  <c r="M43" i="28"/>
  <c r="M44" i="28"/>
  <c r="M45" i="28"/>
  <c r="M46" i="28"/>
  <c r="M47" i="28"/>
  <c r="M48" i="28"/>
  <c r="L48" i="28"/>
  <c r="L47" i="28"/>
  <c r="L46" i="28"/>
  <c r="L45" i="28"/>
  <c r="L44" i="28"/>
  <c r="L43" i="28"/>
  <c r="L42" i="28"/>
  <c r="L41" i="28"/>
  <c r="L40" i="28"/>
  <c r="L39" i="28"/>
  <c r="L77" i="28" l="1"/>
  <c r="K8" i="29" s="1"/>
  <c r="O64" i="28"/>
  <c r="N45" i="28"/>
  <c r="N41" i="28"/>
  <c r="L38" i="28"/>
  <c r="N43" i="28"/>
  <c r="N42" i="28"/>
  <c r="O57" i="28"/>
  <c r="N75" i="28"/>
  <c r="L49" i="28"/>
  <c r="M53" i="28"/>
  <c r="N46" i="28"/>
  <c r="N47" i="28"/>
  <c r="M49" i="28"/>
  <c r="O49" i="28"/>
  <c r="L57" i="28"/>
  <c r="N74" i="28"/>
  <c r="O38" i="28"/>
  <c r="N48" i="28"/>
  <c r="N44" i="28"/>
  <c r="M38" i="28"/>
  <c r="O53" i="28"/>
  <c r="N40" i="28"/>
  <c r="M64" i="28"/>
  <c r="L64" i="28"/>
  <c r="O34" i="28"/>
  <c r="O33" i="28"/>
  <c r="M33" i="28"/>
  <c r="M34" i="28"/>
  <c r="M35" i="28"/>
  <c r="L35" i="28"/>
  <c r="L34" i="28"/>
  <c r="L33" i="28"/>
  <c r="O31" i="28"/>
  <c r="O30" i="28"/>
  <c r="O29" i="28"/>
  <c r="M29" i="28"/>
  <c r="M30" i="28"/>
  <c r="M31" i="28"/>
  <c r="L31" i="28"/>
  <c r="L30" i="28"/>
  <c r="L29" i="28"/>
  <c r="O27" i="28"/>
  <c r="O26" i="28"/>
  <c r="O25" i="28"/>
  <c r="O24" i="28"/>
  <c r="M24" i="28"/>
  <c r="M25" i="28"/>
  <c r="M26" i="28"/>
  <c r="M27" i="28"/>
  <c r="L27" i="28"/>
  <c r="L26" i="28"/>
  <c r="L25" i="28"/>
  <c r="L24" i="28"/>
  <c r="O22" i="28"/>
  <c r="O21" i="28"/>
  <c r="O19" i="28"/>
  <c r="M22" i="28"/>
  <c r="M21" i="28"/>
  <c r="L22" i="28"/>
  <c r="L21" i="28"/>
  <c r="L19" i="28"/>
  <c r="O32" i="28" l="1"/>
  <c r="O28" i="28"/>
  <c r="L20" i="28"/>
  <c r="O23" i="28"/>
  <c r="O20" i="28"/>
  <c r="M28" i="28"/>
  <c r="L28" i="28"/>
  <c r="O18" i="28"/>
  <c r="O17" i="28"/>
  <c r="O16" i="28"/>
  <c r="O15" i="28"/>
  <c r="O14" i="28"/>
  <c r="O10" i="28"/>
  <c r="M14" i="28"/>
  <c r="M15" i="28"/>
  <c r="M16" i="28"/>
  <c r="M17" i="28"/>
  <c r="M18" i="28"/>
  <c r="M19" i="28"/>
  <c r="L18" i="28"/>
  <c r="L17" i="28"/>
  <c r="L16" i="28"/>
  <c r="L15" i="28"/>
  <c r="L14" i="28"/>
  <c r="O13" i="28" l="1"/>
  <c r="N17" i="28"/>
  <c r="L13" i="28"/>
  <c r="N14" i="28"/>
  <c r="P10" i="28"/>
  <c r="O9" i="28"/>
  <c r="P9" i="28" s="1"/>
  <c r="O8" i="28"/>
  <c r="M9" i="28"/>
  <c r="M10" i="28"/>
  <c r="M8" i="28"/>
  <c r="L10" i="28"/>
  <c r="L9" i="28"/>
  <c r="L8" i="28"/>
  <c r="N10" i="28" l="1"/>
  <c r="N9" i="28"/>
  <c r="O7" i="28"/>
  <c r="O6" i="28" s="1"/>
  <c r="N5" i="29" s="1"/>
  <c r="D7" i="30"/>
  <c r="D6" i="30"/>
  <c r="D5" i="30"/>
  <c r="P237" i="28"/>
  <c r="M236" i="28"/>
  <c r="P235" i="28"/>
  <c r="P233" i="28"/>
  <c r="M232" i="28"/>
  <c r="P229" i="28"/>
  <c r="P228" i="28"/>
  <c r="P226" i="28"/>
  <c r="P225" i="28"/>
  <c r="P224" i="28"/>
  <c r="P222" i="28"/>
  <c r="P221" i="28"/>
  <c r="P220" i="28"/>
  <c r="P219" i="28"/>
  <c r="P217" i="28"/>
  <c r="P216" i="28"/>
  <c r="P215" i="28"/>
  <c r="P213" i="28"/>
  <c r="P212" i="28"/>
  <c r="P211" i="28"/>
  <c r="P210" i="28"/>
  <c r="P208" i="28"/>
  <c r="P207" i="28"/>
  <c r="P205" i="28"/>
  <c r="M204" i="28"/>
  <c r="P203" i="28"/>
  <c r="P199" i="28"/>
  <c r="P198" i="28"/>
  <c r="P196" i="28"/>
  <c r="P195" i="28"/>
  <c r="P194" i="28"/>
  <c r="P193" i="28"/>
  <c r="P190" i="28"/>
  <c r="P189" i="28"/>
  <c r="P187" i="28"/>
  <c r="P186" i="28"/>
  <c r="P183" i="28"/>
  <c r="P182" i="28"/>
  <c r="P178" i="28"/>
  <c r="P177" i="28"/>
  <c r="P176" i="28"/>
  <c r="P172" i="28"/>
  <c r="P171" i="28"/>
  <c r="P169" i="28"/>
  <c r="P167" i="28"/>
  <c r="P166" i="28"/>
  <c r="P164" i="28"/>
  <c r="P163" i="28"/>
  <c r="P161" i="28"/>
  <c r="P159" i="28"/>
  <c r="P158" i="28"/>
  <c r="P157" i="28"/>
  <c r="P156" i="28"/>
  <c r="P154" i="28"/>
  <c r="P153" i="28"/>
  <c r="P152" i="28"/>
  <c r="P151" i="28"/>
  <c r="P150" i="28"/>
  <c r="P149" i="28"/>
  <c r="P148" i="28"/>
  <c r="P145" i="28"/>
  <c r="P144" i="28"/>
  <c r="P143" i="28"/>
  <c r="P142" i="28"/>
  <c r="P140" i="28"/>
  <c r="P139" i="28"/>
  <c r="P137" i="28"/>
  <c r="P135" i="28"/>
  <c r="P134" i="28"/>
  <c r="P133" i="28"/>
  <c r="P132" i="28"/>
  <c r="P130" i="28"/>
  <c r="P129" i="28"/>
  <c r="P128" i="28"/>
  <c r="P126" i="28"/>
  <c r="P125" i="28"/>
  <c r="P123" i="28"/>
  <c r="P122" i="28"/>
  <c r="P121" i="28"/>
  <c r="P120" i="28"/>
  <c r="P111" i="28"/>
  <c r="P110" i="28"/>
  <c r="P109" i="28"/>
  <c r="P107" i="28"/>
  <c r="P106" i="28"/>
  <c r="P104" i="28"/>
  <c r="P103" i="28"/>
  <c r="P100" i="28"/>
  <c r="P99" i="28"/>
  <c r="P98" i="28"/>
  <c r="P97" i="28"/>
  <c r="P94" i="28"/>
  <c r="P93" i="28"/>
  <c r="P92" i="28"/>
  <c r="P91" i="28"/>
  <c r="P90" i="28"/>
  <c r="P88" i="28"/>
  <c r="P87" i="28"/>
  <c r="P86" i="28"/>
  <c r="P85" i="28"/>
  <c r="P84" i="28"/>
  <c r="P83" i="28"/>
  <c r="P82" i="28"/>
  <c r="P80" i="28"/>
  <c r="P79" i="28"/>
  <c r="P73" i="28"/>
  <c r="P72" i="28"/>
  <c r="P71" i="28"/>
  <c r="P70" i="28"/>
  <c r="P69" i="28"/>
  <c r="P67" i="28"/>
  <c r="P66" i="28"/>
  <c r="P65" i="28"/>
  <c r="P63" i="28"/>
  <c r="P62" i="28"/>
  <c r="P61" i="28"/>
  <c r="P60" i="28"/>
  <c r="P59" i="28"/>
  <c r="P58" i="28"/>
  <c r="P56" i="28"/>
  <c r="P55" i="28"/>
  <c r="P54" i="28"/>
  <c r="P52" i="28"/>
  <c r="P51" i="28"/>
  <c r="P50" i="28"/>
  <c r="P45" i="28"/>
  <c r="P44" i="28"/>
  <c r="P43" i="28"/>
  <c r="P42" i="28"/>
  <c r="P41" i="28"/>
  <c r="P35" i="28"/>
  <c r="P34" i="28"/>
  <c r="P33" i="28"/>
  <c r="P31" i="28"/>
  <c r="P30" i="28"/>
  <c r="P29" i="28"/>
  <c r="P27" i="28"/>
  <c r="P26" i="28"/>
  <c r="P25" i="28"/>
  <c r="P24" i="28"/>
  <c r="P22" i="28"/>
  <c r="P21" i="28"/>
  <c r="P19" i="28"/>
  <c r="P18" i="28"/>
  <c r="P16" i="28"/>
  <c r="P15" i="28"/>
  <c r="P14" i="28"/>
  <c r="P96" i="28" l="1"/>
  <c r="O95" i="28"/>
  <c r="M227" i="28"/>
  <c r="O234" i="28"/>
  <c r="N22" i="28"/>
  <c r="O116" i="28"/>
  <c r="P117" i="28"/>
  <c r="N123" i="28"/>
  <c r="N142" i="28"/>
  <c r="N121" i="28"/>
  <c r="N186" i="28"/>
  <c r="N66" i="28"/>
  <c r="M81" i="28"/>
  <c r="N217" i="28"/>
  <c r="N222" i="28"/>
  <c r="N88" i="28"/>
  <c r="L141" i="28"/>
  <c r="L119" i="28" s="1"/>
  <c r="K9" i="29" s="1"/>
  <c r="M170" i="28"/>
  <c r="N198" i="28"/>
  <c r="L53" i="28"/>
  <c r="M105" i="28"/>
  <c r="N156" i="28"/>
  <c r="N122" i="28"/>
  <c r="N210" i="28"/>
  <c r="N225" i="28"/>
  <c r="N54" i="28"/>
  <c r="M192" i="28"/>
  <c r="M7" i="28"/>
  <c r="M6" i="28" s="1"/>
  <c r="L5" i="29" s="1"/>
  <c r="L23" i="28"/>
  <c r="N30" i="28"/>
  <c r="N56" i="28"/>
  <c r="N62" i="28"/>
  <c r="N83" i="28"/>
  <c r="N86" i="28"/>
  <c r="N92" i="28"/>
  <c r="N93" i="28"/>
  <c r="N99" i="28"/>
  <c r="M102" i="28"/>
  <c r="N129" i="28"/>
  <c r="N135" i="28"/>
  <c r="O138" i="28"/>
  <c r="N143" i="28"/>
  <c r="N144" i="28"/>
  <c r="N70" i="28"/>
  <c r="N84" i="28"/>
  <c r="M89" i="28"/>
  <c r="N91" i="28"/>
  <c r="N94" i="28"/>
  <c r="N100" i="28"/>
  <c r="N107" i="28"/>
  <c r="O108" i="28"/>
  <c r="M120" i="28"/>
  <c r="N132" i="28"/>
  <c r="N139" i="28"/>
  <c r="N145" i="28"/>
  <c r="N148" i="28"/>
  <c r="N164" i="28"/>
  <c r="N194" i="28"/>
  <c r="O206" i="28"/>
  <c r="N213" i="28"/>
  <c r="N18" i="28"/>
  <c r="N35" i="28"/>
  <c r="N50" i="28"/>
  <c r="N61" i="28"/>
  <c r="N63" i="28"/>
  <c r="N67" i="28"/>
  <c r="N73" i="28"/>
  <c r="N125" i="28"/>
  <c r="N166" i="28"/>
  <c r="N189" i="28"/>
  <c r="M209" i="28"/>
  <c r="N236" i="28"/>
  <c r="N96" i="28"/>
  <c r="N111" i="28"/>
  <c r="N152" i="28"/>
  <c r="N159" i="28"/>
  <c r="N163" i="28"/>
  <c r="M168" i="28"/>
  <c r="N172" i="28"/>
  <c r="N196" i="28"/>
  <c r="M197" i="28"/>
  <c r="O202" i="28"/>
  <c r="N232" i="28"/>
  <c r="N16" i="28"/>
  <c r="L7" i="28"/>
  <c r="L6" i="28" s="1"/>
  <c r="K5" i="29" s="1"/>
  <c r="M23" i="28"/>
  <c r="N27" i="28"/>
  <c r="N31" i="28"/>
  <c r="N58" i="28"/>
  <c r="N85" i="28"/>
  <c r="O124" i="28"/>
  <c r="N150" i="28"/>
  <c r="N167" i="28"/>
  <c r="N190" i="28"/>
  <c r="N195" i="28"/>
  <c r="N221" i="28"/>
  <c r="N228" i="28"/>
  <c r="N229" i="28"/>
  <c r="N15" i="28"/>
  <c r="N26" i="28"/>
  <c r="P40" i="28"/>
  <c r="N60" i="28"/>
  <c r="M68" i="28"/>
  <c r="N71" i="28"/>
  <c r="M78" i="28"/>
  <c r="N104" i="28"/>
  <c r="M124" i="28"/>
  <c r="N126" i="28"/>
  <c r="N134" i="28"/>
  <c r="N151" i="28"/>
  <c r="N153" i="28"/>
  <c r="O185" i="28"/>
  <c r="O192" i="28"/>
  <c r="N199" i="28"/>
  <c r="N211" i="28"/>
  <c r="N212" i="28"/>
  <c r="N220" i="28"/>
  <c r="N224" i="28"/>
  <c r="N237" i="28"/>
  <c r="M188" i="28"/>
  <c r="N19" i="28"/>
  <c r="N25" i="28"/>
  <c r="N34" i="28"/>
  <c r="N52" i="28"/>
  <c r="N72" i="28"/>
  <c r="N80" i="28"/>
  <c r="N87" i="28"/>
  <c r="N98" i="28"/>
  <c r="N130" i="28"/>
  <c r="N133" i="28"/>
  <c r="N154" i="28"/>
  <c r="N158" i="28"/>
  <c r="N178" i="28"/>
  <c r="O197" i="28"/>
  <c r="N205" i="28"/>
  <c r="O209" i="28"/>
  <c r="N233" i="28"/>
  <c r="N55" i="28"/>
  <c r="N82" i="28"/>
  <c r="N90" i="28"/>
  <c r="N8" i="28"/>
  <c r="P8" i="28" s="1"/>
  <c r="M20" i="28"/>
  <c r="N21" i="28"/>
  <c r="N20" i="28" s="1"/>
  <c r="N39" i="28"/>
  <c r="P39" i="28" s="1"/>
  <c r="N97" i="28"/>
  <c r="N106" i="28"/>
  <c r="N169" i="28"/>
  <c r="O232" i="28"/>
  <c r="M13" i="28"/>
  <c r="N29" i="28"/>
  <c r="N51" i="28"/>
  <c r="L68" i="28"/>
  <c r="O68" i="28"/>
  <c r="O37" i="28" s="1"/>
  <c r="N7" i="29" s="1"/>
  <c r="N79" i="28"/>
  <c r="O102" i="28"/>
  <c r="N109" i="28"/>
  <c r="M108" i="28"/>
  <c r="N117" i="28"/>
  <c r="M116" i="28"/>
  <c r="N116" i="28" s="1"/>
  <c r="M138" i="28"/>
  <c r="N140" i="28"/>
  <c r="O162" i="28"/>
  <c r="O105" i="28"/>
  <c r="O131" i="28"/>
  <c r="O236" i="28"/>
  <c r="N24" i="28"/>
  <c r="L32" i="28"/>
  <c r="M32" i="28"/>
  <c r="N33" i="28"/>
  <c r="M57" i="28"/>
  <c r="N59" i="28"/>
  <c r="O78" i="28"/>
  <c r="N103" i="28"/>
  <c r="N110" i="28"/>
  <c r="M131" i="28"/>
  <c r="M218" i="28"/>
  <c r="N219" i="28"/>
  <c r="M234" i="28"/>
  <c r="N235" i="28"/>
  <c r="N65" i="28"/>
  <c r="N69" i="28"/>
  <c r="M136" i="28"/>
  <c r="N137" i="28"/>
  <c r="O147" i="28"/>
  <c r="O155" i="28"/>
  <c r="O170" i="28"/>
  <c r="M175" i="28"/>
  <c r="N176" i="28"/>
  <c r="M185" i="28"/>
  <c r="N187" i="28"/>
  <c r="M214" i="28"/>
  <c r="N215" i="28"/>
  <c r="N216" i="28"/>
  <c r="O223" i="28"/>
  <c r="N128" i="28"/>
  <c r="M127" i="28"/>
  <c r="O165" i="28"/>
  <c r="N171" i="28"/>
  <c r="N177" i="28"/>
  <c r="N183" i="28"/>
  <c r="N193" i="28"/>
  <c r="M202" i="28"/>
  <c r="N203" i="28"/>
  <c r="N204" i="28"/>
  <c r="O204" i="28"/>
  <c r="M206" i="28"/>
  <c r="N207" i="28"/>
  <c r="N208" i="28"/>
  <c r="O214" i="28"/>
  <c r="N226" i="28"/>
  <c r="M223" i="28"/>
  <c r="O227" i="28"/>
  <c r="O127" i="28"/>
  <c r="O141" i="28"/>
  <c r="M147" i="28"/>
  <c r="N149" i="28"/>
  <c r="M155" i="28"/>
  <c r="N157" i="28"/>
  <c r="M160" i="28"/>
  <c r="N160" i="28" s="1"/>
  <c r="N161" i="28"/>
  <c r="O168" i="28"/>
  <c r="M181" i="28"/>
  <c r="N182" i="28"/>
  <c r="O218" i="28"/>
  <c r="O136" i="28"/>
  <c r="M141" i="28"/>
  <c r="O160" i="28"/>
  <c r="O174" i="28" l="1"/>
  <c r="N10" i="29" s="1"/>
  <c r="M119" i="28"/>
  <c r="L9" i="29" s="1"/>
  <c r="O119" i="28"/>
  <c r="N9" i="29" s="1"/>
  <c r="M77" i="28"/>
  <c r="O77" i="28"/>
  <c r="N8" i="29" s="1"/>
  <c r="M37" i="28"/>
  <c r="L7" i="29" s="1"/>
  <c r="L37" i="28"/>
  <c r="K7" i="29" s="1"/>
  <c r="P236" i="28"/>
  <c r="N227" i="28"/>
  <c r="P227" i="28" s="1"/>
  <c r="L12" i="28"/>
  <c r="K6" i="29" s="1"/>
  <c r="P160" i="28"/>
  <c r="P20" i="28"/>
  <c r="N168" i="28"/>
  <c r="P168" i="28" s="1"/>
  <c r="N120" i="28"/>
  <c r="N192" i="28"/>
  <c r="P192" i="28" s="1"/>
  <c r="N138" i="28"/>
  <c r="P138" i="28" s="1"/>
  <c r="P232" i="28"/>
  <c r="P204" i="28"/>
  <c r="N185" i="28"/>
  <c r="P185" i="28" s="1"/>
  <c r="N64" i="28"/>
  <c r="P64" i="28" s="1"/>
  <c r="P116" i="28"/>
  <c r="K11" i="29"/>
  <c r="N81" i="28"/>
  <c r="P81" i="28" s="1"/>
  <c r="N23" i="28"/>
  <c r="P23" i="28" s="1"/>
  <c r="N223" i="28"/>
  <c r="P223" i="28" s="1"/>
  <c r="N206" i="28"/>
  <c r="P206" i="28" s="1"/>
  <c r="N105" i="28"/>
  <c r="P105" i="28" s="1"/>
  <c r="N181" i="28"/>
  <c r="P181" i="28" s="1"/>
  <c r="N89" i="28"/>
  <c r="P89" i="28" s="1"/>
  <c r="N162" i="28"/>
  <c r="P162" i="28" s="1"/>
  <c r="N102" i="28"/>
  <c r="P102" i="28" s="1"/>
  <c r="N53" i="28"/>
  <c r="P53" i="28" s="1"/>
  <c r="N141" i="28"/>
  <c r="P141" i="28" s="1"/>
  <c r="N170" i="28"/>
  <c r="P170" i="28" s="1"/>
  <c r="N49" i="28"/>
  <c r="P49" i="28" s="1"/>
  <c r="N209" i="28"/>
  <c r="P209" i="28" s="1"/>
  <c r="N188" i="28"/>
  <c r="P188" i="28" s="1"/>
  <c r="N165" i="28"/>
  <c r="P165" i="28" s="1"/>
  <c r="N214" i="28"/>
  <c r="P214" i="28" s="1"/>
  <c r="N57" i="28"/>
  <c r="P57" i="28" s="1"/>
  <c r="N218" i="28"/>
  <c r="P218" i="28" s="1"/>
  <c r="N131" i="28"/>
  <c r="P131" i="28" s="1"/>
  <c r="N78" i="28"/>
  <c r="P78" i="28" s="1"/>
  <c r="N68" i="28"/>
  <c r="P68" i="28" s="1"/>
  <c r="N28" i="28"/>
  <c r="P28" i="28" s="1"/>
  <c r="N197" i="28"/>
  <c r="P197" i="28" s="1"/>
  <c r="N7" i="28"/>
  <c r="L174" i="28"/>
  <c r="K10" i="29" s="1"/>
  <c r="N147" i="28"/>
  <c r="P147" i="28" s="1"/>
  <c r="N124" i="28"/>
  <c r="P124" i="28" s="1"/>
  <c r="O12" i="28"/>
  <c r="N6" i="29" s="1"/>
  <c r="N13" i="29" s="1"/>
  <c r="N32" i="28"/>
  <c r="P32" i="28" s="1"/>
  <c r="N95" i="28"/>
  <c r="P95" i="28" s="1"/>
  <c r="N38" i="28"/>
  <c r="P38" i="28" s="1"/>
  <c r="N155" i="28"/>
  <c r="P155" i="28" s="1"/>
  <c r="N13" i="28"/>
  <c r="P13" i="28" s="1"/>
  <c r="M12" i="28"/>
  <c r="L6" i="29" s="1"/>
  <c r="M201" i="28"/>
  <c r="L11" i="29" s="1"/>
  <c r="N202" i="28"/>
  <c r="P202" i="28" s="1"/>
  <c r="N231" i="28"/>
  <c r="N234" i="28"/>
  <c r="P234" i="28" s="1"/>
  <c r="N11" i="29"/>
  <c r="N127" i="28"/>
  <c r="P127" i="28" s="1"/>
  <c r="M174" i="28"/>
  <c r="L10" i="29" s="1"/>
  <c r="N175" i="28"/>
  <c r="P175" i="28" s="1"/>
  <c r="N136" i="28"/>
  <c r="P136" i="28" s="1"/>
  <c r="N108" i="28"/>
  <c r="P108" i="28" s="1"/>
  <c r="P77" i="28" l="1"/>
  <c r="O8" i="29" s="1"/>
  <c r="N77" i="28"/>
  <c r="M8" i="29" s="1"/>
  <c r="L8" i="29"/>
  <c r="L13" i="29" s="1"/>
  <c r="N201" i="28"/>
  <c r="P231" i="28"/>
  <c r="N6" i="28"/>
  <c r="M5" i="29" s="1"/>
  <c r="N174" i="28"/>
  <c r="N12" i="28"/>
  <c r="N37" i="28"/>
  <c r="N119" i="28"/>
  <c r="P201" i="28" l="1"/>
  <c r="O11" i="29" s="1"/>
  <c r="M11" i="29"/>
  <c r="P174" i="28"/>
  <c r="O10" i="29" s="1"/>
  <c r="M10" i="29"/>
  <c r="P119" i="28"/>
  <c r="O9" i="29" s="1"/>
  <c r="M9" i="29"/>
  <c r="M13" i="29"/>
  <c r="P37" i="28"/>
  <c r="O7" i="29" s="1"/>
  <c r="M7" i="29"/>
  <c r="P12" i="28"/>
  <c r="O6" i="29" s="1"/>
  <c r="M6" i="29"/>
  <c r="P7" i="28" l="1"/>
  <c r="P6" i="28"/>
  <c r="O5" i="29" s="1"/>
  <c r="O13" i="29"/>
</calcChain>
</file>

<file path=xl/sharedStrings.xml><?xml version="1.0" encoding="utf-8"?>
<sst xmlns="http://schemas.openxmlformats.org/spreadsheetml/2006/main" count="2827" uniqueCount="1735">
  <si>
    <t>Remarks</t>
  </si>
  <si>
    <t>SI/OB</t>
  </si>
  <si>
    <t>SI/RR</t>
  </si>
  <si>
    <t>OB</t>
  </si>
  <si>
    <t>Visiting hours and visitor policy are displayed</t>
  </si>
  <si>
    <t>RR/OB</t>
  </si>
  <si>
    <t>No Male attendant allowed to stay in female wards  at night</t>
  </si>
  <si>
    <t>OB/SI</t>
  </si>
  <si>
    <t xml:space="preserve">Availability of screen at Examination Area </t>
  </si>
  <si>
    <t>Bracket screen</t>
  </si>
  <si>
    <t xml:space="preserve">Patients are dressed/covered while shifting the patients from one department to other </t>
  </si>
  <si>
    <t>Patient Records are kept at secure place beyond access to general staff/visitors</t>
  </si>
  <si>
    <t xml:space="preserve">SI/OB </t>
  </si>
  <si>
    <t>Behaviour of staff is empathetic and courteous</t>
  </si>
  <si>
    <t xml:space="preserve">OB/PI </t>
  </si>
  <si>
    <t xml:space="preserve">SI/RR </t>
  </si>
  <si>
    <t>PI</t>
  </si>
  <si>
    <t>PI/SI</t>
  </si>
  <si>
    <t>Availability of Free Diet</t>
  </si>
  <si>
    <t>Availability of Free Blood</t>
  </si>
  <si>
    <t xml:space="preserve">There is sufficient space between two bed to provide bed side nursing care and movement </t>
  </si>
  <si>
    <t>Corridors are wide enough for patient, visitor and  trolley/ equipment movement</t>
  </si>
  <si>
    <t xml:space="preserve">Location of nursing station and patients beds  enables easy and direct observation of patients </t>
  </si>
  <si>
    <t xml:space="preserve">Non structural components are properly secured </t>
  </si>
  <si>
    <t xml:space="preserve">Floors of the maternity ward are non slippery and even </t>
  </si>
  <si>
    <t xml:space="preserve">OB/SI </t>
  </si>
  <si>
    <t>OB/RR</t>
  </si>
  <si>
    <t>Check for staff competencies for operating fire extinguisher and what to do in case of fire</t>
  </si>
  <si>
    <t>OB/RR/SI</t>
  </si>
  <si>
    <t xml:space="preserve">6 for 100-200 Deliveries/Month
8 for More than 200 deliveries per month </t>
  </si>
  <si>
    <t xml:space="preserve">Availability Security staff </t>
  </si>
  <si>
    <t xml:space="preserve">Biomedical waste management </t>
  </si>
  <si>
    <t xml:space="preserve">Infection control and hand hygiene </t>
  </si>
  <si>
    <t>Patient Safety</t>
  </si>
  <si>
    <t xml:space="preserve">OB/RR </t>
  </si>
  <si>
    <t>There is system of timely corrective  break down maintenance of the equipments</t>
  </si>
  <si>
    <t>There is established system of timely  indenting of consumables and drugs  at nursing station</t>
  </si>
  <si>
    <t xml:space="preserve">Drugs are stored in containers/tray/crash cart and are labelled </t>
  </si>
  <si>
    <t xml:space="preserve">Empty and  filled cylinders are labelled </t>
  </si>
  <si>
    <t xml:space="preserve">There is practice of calculating and maintaining buffer stock </t>
  </si>
  <si>
    <t xml:space="preserve">Department maintained stock and expenditure register of drugs and consumables </t>
  </si>
  <si>
    <t>There is no stock out of drugs</t>
  </si>
  <si>
    <t>Temperature of refrigerators are kept as per storage requirement  and records are maintained</t>
  </si>
  <si>
    <t xml:space="preserve">Narcotics and psychotropic drugs are kept in lock and key </t>
  </si>
  <si>
    <t>Separate prescription for narcotic and psychotropic drugs</t>
  </si>
  <si>
    <t xml:space="preserve">Visiting hour are fixed and practiced </t>
  </si>
  <si>
    <t>Temperature control and ventilation in nursing station/duty room</t>
  </si>
  <si>
    <t>Ask female staff weather they feel secure at work place</t>
  </si>
  <si>
    <t>Surface of furniture and fixtures are clean</t>
  </si>
  <si>
    <t>Toilets are clean with functional flush and running water</t>
  </si>
  <si>
    <t>No condemned/Junk material in the ward</t>
  </si>
  <si>
    <t xml:space="preserve">Nutritional assessment of patient done specially for high risk pregnancy and other specified cases </t>
  </si>
  <si>
    <t>For hypertensive patient, diabetic cases. Check nutrition advice from records</t>
  </si>
  <si>
    <t xml:space="preserve">There is procedure of requisition of different type of diet from ward to kitchen </t>
  </si>
  <si>
    <t>diet for diabetic patients, low salt and high protein diet etc</t>
  </si>
  <si>
    <t xml:space="preserve">Clean Linens are provided for all occupied bed </t>
  </si>
  <si>
    <t xml:space="preserve">Gown are provided at least to the cases going for surgery </t>
  </si>
  <si>
    <t>There is  system to check the cleanliness and Quantity of the linen received from laundry</t>
  </si>
  <si>
    <t xml:space="preserve">Staff is aware of their role and responsibilities </t>
  </si>
  <si>
    <t>There is procedure to ensure that staff is available on duty as per duty roster</t>
  </si>
  <si>
    <t>RR/SI</t>
  </si>
  <si>
    <t>Check for system for recording time of reporting and relieving (Attendance register/ Biometrics etc)</t>
  </si>
  <si>
    <t>SI</t>
  </si>
  <si>
    <t xml:space="preserve">Doctor, nursing staff and support staff adhere to their respective dress code </t>
  </si>
  <si>
    <t>There is procedure to  monitor the quality and adequacy of  outsourced services on regular basis</t>
  </si>
  <si>
    <t>RR</t>
  </si>
  <si>
    <t>Patient demographic details are recorded in admission records</t>
  </si>
  <si>
    <t>There is no delay in  treatment because of admission process</t>
  </si>
  <si>
    <t xml:space="preserve">Admission is done by written order of a qualified doctor </t>
  </si>
  <si>
    <t xml:space="preserve">There is separate counter for admission of patients </t>
  </si>
  <si>
    <t>Time of admission is recorded in patient record</t>
  </si>
  <si>
    <t xml:space="preserve"> ANC  history of pregnant women  is reviewed and recorded </t>
  </si>
  <si>
    <t xml:space="preserve">Dangers signs are identified and recorded </t>
  </si>
  <si>
    <t xml:space="preserve">For critical patients admitted in the ward there  is provision of reassessment as per need </t>
  </si>
  <si>
    <t>Advance communication is done with higher centre</t>
  </si>
  <si>
    <t>Referral vehicle is being arranged</t>
  </si>
  <si>
    <t>Referral in or referral out register is maintained</t>
  </si>
  <si>
    <t>Check for referral cards filled from lower facilities</t>
  </si>
  <si>
    <t xml:space="preserve">There is a system of follow up of referred patients </t>
  </si>
  <si>
    <t>There is a process  for ensuring the  identification before any clinical procedure</t>
  </si>
  <si>
    <t>Nursing Handover register is maintained</t>
  </si>
  <si>
    <t xml:space="preserve">Critical patients are monitored continually </t>
  </si>
  <si>
    <t xml:space="preserve">Check for BHT if drugs are prescribed under generic name only </t>
  </si>
  <si>
    <t>Check for that relevant Standard treatment guideline are available at point of use</t>
  </si>
  <si>
    <t xml:space="preserve">Availability of drug formulary </t>
  </si>
  <si>
    <t>There is process to ensure that right doses of high alert drugs are only given</t>
  </si>
  <si>
    <t>A system of independent double check before administration, Error prone medical abbreviations are avoided</t>
  </si>
  <si>
    <t xml:space="preserve">Every Medical advice and procedure is accompanied with date , time and signature </t>
  </si>
  <si>
    <t>Check for the writing, It  comprehendible by the clinical staff</t>
  </si>
  <si>
    <t>Drugs are checked for expiry and   other inconsistency before administration</t>
  </si>
  <si>
    <t xml:space="preserve">
In multi dose vial needle is not left in the septum</t>
  </si>
  <si>
    <t>Any adverse drug reaction is recorded and reported</t>
  </si>
  <si>
    <t>Administration of medicines done after ensuring right patient, right drugs , right route, right time</t>
  </si>
  <si>
    <t xml:space="preserve">Day to day progress of patient is recorded in BHT </t>
  </si>
  <si>
    <t>Treatment plan, first orders are written on BHT</t>
  </si>
  <si>
    <t>Any procedure performed written on BHT</t>
  </si>
  <si>
    <t xml:space="preserve">Availability of formats for Treatment Charts, TPR Chart , Intake Output Chat Etc. </t>
  </si>
  <si>
    <t xml:space="preserve">Registers and records are maintained as per guidelines </t>
  </si>
  <si>
    <t>All register/records are identified and numbered</t>
  </si>
  <si>
    <t xml:space="preserve">Safe keeping of  patient records </t>
  </si>
  <si>
    <t>Discharge is done by a responsible and qualified doctor</t>
  </si>
  <si>
    <t xml:space="preserve">Treating doctor is consulted/ informed  before discharge of patients </t>
  </si>
  <si>
    <t>See for discharge summary, referral slip provided.</t>
  </si>
  <si>
    <t xml:space="preserve">Discharge summary adequately mentions patients clinical condition, treatment given and follow up </t>
  </si>
  <si>
    <t xml:space="preserve">Time of discharge is communicated to patient in prior </t>
  </si>
  <si>
    <t>Staff is aware of disaster plan</t>
  </si>
  <si>
    <t>Role and responsibilities of staff in disaster is defined</t>
  </si>
  <si>
    <t xml:space="preserve"> Container is labelled properly after the sample collection</t>
  </si>
  <si>
    <t xml:space="preserve">Consent is taken before transfusion </t>
  </si>
  <si>
    <t xml:space="preserve">Patient's identification is verified before transfusion </t>
  </si>
  <si>
    <t xml:space="preserve">Blood transfusion is monitored and regulated by qualified person </t>
  </si>
  <si>
    <t xml:space="preserve">Blood transfusion note is written in patient recorded </t>
  </si>
  <si>
    <t xml:space="preserve">Any major or minor transfusion reaction is recorded and reported to responsible person </t>
  </si>
  <si>
    <t xml:space="preserve">Pre anaesthesia check up is conducted for elective / Planned surgeries </t>
  </si>
  <si>
    <t>Death note is written on patient record</t>
  </si>
  <si>
    <t xml:space="preserve">Death summary is given to patient attendant quoting the immediate cause and underlying cause if possible </t>
  </si>
  <si>
    <t xml:space="preserve">Death note including efforts done for resuscitation is noted in patient record </t>
  </si>
  <si>
    <t>There is procedure to report cases of Hospital acquired infection</t>
  </si>
  <si>
    <t>Patients are observed for any sign and symptoms of HAI like fever, purulent discharge from surgical site .</t>
  </si>
  <si>
    <t xml:space="preserve">Regular monitoring of infection control practices </t>
  </si>
  <si>
    <t xml:space="preserve">Hand washing and infection control audits done at periodic intervals </t>
  </si>
  <si>
    <t xml:space="preserve">Ask to Open the tap. Ask Staff  water supply is regular </t>
  </si>
  <si>
    <t>Check for availability/ Ask staff if the supply is adequate and uninterrupted</t>
  </si>
  <si>
    <t xml:space="preserve">Availability of Alcohol based Hand rub </t>
  </si>
  <si>
    <t>Check for availability/  Ask staff for regular supply.</t>
  </si>
  <si>
    <t xml:space="preserve">Display of Hand washing Instruction at Point of Use </t>
  </si>
  <si>
    <t>Prominently displayed above the hand washing facility , preferably in Local language</t>
  </si>
  <si>
    <t xml:space="preserve">Staff aware of when to hand wash </t>
  </si>
  <si>
    <t>like before giving IM/IV injection, drawing blood, putting Intravenous and urinary catheter</t>
  </si>
  <si>
    <t xml:space="preserve">No reuse of disposable gloves, Masks, caps and aprons. </t>
  </si>
  <si>
    <t xml:space="preserve">Compliance to correct method of wearing and removing the gloves </t>
  </si>
  <si>
    <t>Contact time for decontamination  is adequate</t>
  </si>
  <si>
    <t>Cleaning is done with detergent and running water after decontamination</t>
  </si>
  <si>
    <t>Proper handling of Soiled and infected linen</t>
  </si>
  <si>
    <t>Staff know how to make chlorine solution</t>
  </si>
  <si>
    <t>Equipment and instruments are  sterilized after each use as per requirement</t>
  </si>
  <si>
    <t>High level Disinfection of instruments/equipments  is done  as per protocol</t>
  </si>
  <si>
    <t>Ask staff about method and time required for boiling</t>
  </si>
  <si>
    <t>Autoclaved dressing material is used</t>
  </si>
  <si>
    <t xml:space="preserve">Staff is trained for spill management </t>
  </si>
  <si>
    <t>Cleaning of patient care area with detergent solution</t>
  </si>
  <si>
    <t>Staff is trained for preparing cleaning solution as per standard procedure</t>
  </si>
  <si>
    <t>Standard practice of mopping and scrubbing are followed</t>
  </si>
  <si>
    <t>Unidirectional mopping from inside out</t>
  </si>
  <si>
    <t>Cleaning equipments like broom are not used in patient care areas</t>
  </si>
  <si>
    <t>Any cleaning equipment leading to dispersion of dust particles in air should be avoided</t>
  </si>
  <si>
    <t>Isolation and barrier nursing procedure are followed for septic cases</t>
  </si>
  <si>
    <t xml:space="preserve">Availability of color coded bins at point of waste generation </t>
  </si>
  <si>
    <t xml:space="preserve">Availability of plastic color coded plastic bags </t>
  </si>
  <si>
    <t xml:space="preserve">Segregation of different category of waste as per guidelines </t>
  </si>
  <si>
    <t xml:space="preserve">Display of work instructions for segregation and handling of Biomedical waste </t>
  </si>
  <si>
    <t>There is no mixing of infectious and general waste</t>
  </si>
  <si>
    <t xml:space="preserve">Availability of puncture proof box </t>
  </si>
  <si>
    <t xml:space="preserve">Disinfection of sharp before disposal </t>
  </si>
  <si>
    <t>Staff is aware of contact time for disinfection of sharps</t>
  </si>
  <si>
    <t xml:space="preserve">Availability of post exposure prophylaxis </t>
  </si>
  <si>
    <t>Ask if available. Where it is stored and who is in charge of that.</t>
  </si>
  <si>
    <t xml:space="preserve">Staff knows what to do in condition of needle stick injury </t>
  </si>
  <si>
    <t>Check bins are not overfilled</t>
  </si>
  <si>
    <t>Transportation of bio medical waste is done in close container/trolley</t>
  </si>
  <si>
    <t xml:space="preserve">Staff aware of mercury spill management </t>
  </si>
  <si>
    <t xml:space="preserve">Client/Patient satisfaction survey done on monthly basis </t>
  </si>
  <si>
    <t xml:space="preserve">Departmental checklist are used for monitoring and quality assurance </t>
  </si>
  <si>
    <t xml:space="preserve">Staff is designated for filling and monitoring of these checklists </t>
  </si>
  <si>
    <t>Current version of SOP are available with  process owner</t>
  </si>
  <si>
    <t>Department has documented procedure for admission, shifting and referral of pregnant mother</t>
  </si>
  <si>
    <t>Department has documented procedure for shifting the mother to labour room</t>
  </si>
  <si>
    <t>Department has documented procedure for requisition of diagnosis and receiving of the reports</t>
  </si>
  <si>
    <t>Department has documented procedure for preparation of the patient for surgical procedure</t>
  </si>
  <si>
    <t>Department has documented procedure for maintenance of rights and dignity of pregnant women</t>
  </si>
  <si>
    <t>Department has documented procedure for record Maintenance including   taking consent</t>
  </si>
  <si>
    <t>Department has documented procedure for counselling of the patient at the time of discharge</t>
  </si>
  <si>
    <t>Maternity ward has documented procedure for providing free diet to the patient as per their requirement</t>
  </si>
  <si>
    <t>Department has documented procedure for end of life care</t>
  </si>
  <si>
    <t xml:space="preserve">Check staff is a aware of relevant part of SOPs </t>
  </si>
  <si>
    <t>Work instruction/clinical  protocols are displayed</t>
  </si>
  <si>
    <t xml:space="preserve">Non value adding activities are identified </t>
  </si>
  <si>
    <t xml:space="preserve">Processes are rearranged as per requirement </t>
  </si>
  <si>
    <t xml:space="preserve">Internal assessment is done at periodic interval </t>
  </si>
  <si>
    <t xml:space="preserve">There is procedure to conduct Prescription audit </t>
  </si>
  <si>
    <t xml:space="preserve">Action plan prepared </t>
  </si>
  <si>
    <t xml:space="preserve">Corrective and preventive  action taken </t>
  </si>
  <si>
    <t xml:space="preserve">Check of staff is aware of quality policy and objectives </t>
  </si>
  <si>
    <t>Quality objectives are monitored and reviewed periodically</t>
  </si>
  <si>
    <t>PDCA</t>
  </si>
  <si>
    <t>5S</t>
  </si>
  <si>
    <t>Mistake proofing</t>
  </si>
  <si>
    <t>Six Sigma</t>
  </si>
  <si>
    <t>6 basic tools of Quality</t>
  </si>
  <si>
    <t xml:space="preserve">Pareto / Prioritization </t>
  </si>
  <si>
    <t xml:space="preserve">Time taken for initial assessment </t>
  </si>
  <si>
    <t xml:space="preserve">Patient Satisfaction Score </t>
  </si>
  <si>
    <t xml:space="preserve">OB/ RR </t>
  </si>
  <si>
    <t>OB/PI</t>
  </si>
  <si>
    <t>SI/RR/OB</t>
  </si>
  <si>
    <t>RR/SI/OB</t>
  </si>
  <si>
    <t>RR/PI</t>
  </si>
  <si>
    <t>SI/PI</t>
  </si>
  <si>
    <t>Check for any open single dose vial with left  over content kept  to be used later on</t>
  </si>
  <si>
    <t>Labour room</t>
  </si>
  <si>
    <t>Blood bank</t>
  </si>
  <si>
    <t>Laboratory</t>
  </si>
  <si>
    <t>Patient Satisfacion Questionaire</t>
  </si>
  <si>
    <t>Pantry</t>
  </si>
  <si>
    <t>Waste disposal area</t>
  </si>
  <si>
    <t>High dependency unit (2 beds)</t>
  </si>
  <si>
    <t>MBC</t>
  </si>
  <si>
    <t>Clinic</t>
  </si>
  <si>
    <t>Theatre</t>
  </si>
  <si>
    <t>CSSD</t>
  </si>
  <si>
    <t>Indoor Phamacy</t>
  </si>
  <si>
    <t>Quarters -Consultant</t>
  </si>
  <si>
    <t>Quarters -SHO</t>
  </si>
  <si>
    <t>Quarters -HO</t>
  </si>
  <si>
    <t>Lactation management Training</t>
  </si>
  <si>
    <t>Essential Newborn Care</t>
  </si>
  <si>
    <t>All equipments are in data base</t>
  </si>
  <si>
    <t>All equipments are  periodically checked</t>
  </si>
  <si>
    <t xml:space="preserve">Interior of patient care areas are  painted </t>
  </si>
  <si>
    <t>Window panes  are intact</t>
  </si>
  <si>
    <t xml:space="preserve"> Doors  are intact</t>
  </si>
  <si>
    <t xml:space="preserve"> Other fixtures are intact</t>
  </si>
  <si>
    <t xml:space="preserve">Patients beds are   painted </t>
  </si>
  <si>
    <t xml:space="preserve">Mattresses are Intact </t>
  </si>
  <si>
    <t>Mattresses are clean</t>
  </si>
  <si>
    <t>Patient stisfaction questionaire</t>
  </si>
  <si>
    <t xml:space="preserve">Linen is changed  whenever it get soiled </t>
  </si>
  <si>
    <t>Cleaning</t>
  </si>
  <si>
    <t>Laundry</t>
  </si>
  <si>
    <t xml:space="preserve">Security </t>
  </si>
  <si>
    <t>High dependency  bed(ICU bed)</t>
  </si>
  <si>
    <t>Isolation Beds (In the isolation area)</t>
  </si>
  <si>
    <t>Examination bed</t>
  </si>
  <si>
    <t>Preparation  bed</t>
  </si>
  <si>
    <t>Lockers</t>
  </si>
  <si>
    <t>Doctors table</t>
  </si>
  <si>
    <t>Nurses tables</t>
  </si>
  <si>
    <t>Reception Table</t>
  </si>
  <si>
    <t>Visitors area  chairs</t>
  </si>
  <si>
    <t>Fixed screens (Curtain)</t>
  </si>
  <si>
    <t>Dining Chairs</t>
  </si>
  <si>
    <t>Dining tables</t>
  </si>
  <si>
    <t>Food cart trolley</t>
  </si>
  <si>
    <t xml:space="preserve">Mobile screens </t>
  </si>
  <si>
    <t>Refrigerator</t>
  </si>
  <si>
    <t>Emergency lamps</t>
  </si>
  <si>
    <t>Stock of stationary</t>
  </si>
  <si>
    <t>Emergency trolley</t>
  </si>
  <si>
    <t>Medicine trolley (labled)</t>
  </si>
  <si>
    <t>Ward round trolley</t>
  </si>
  <si>
    <t>Instrument trolley</t>
  </si>
  <si>
    <t>IV stands (if necessary)</t>
  </si>
  <si>
    <t>BP apparatus</t>
  </si>
  <si>
    <t>CTG machines</t>
  </si>
  <si>
    <t>Pinnards</t>
  </si>
  <si>
    <t>Rapid transfusion  set</t>
  </si>
  <si>
    <t>Hand held Doppler</t>
  </si>
  <si>
    <t>speculum  (cuscos)</t>
  </si>
  <si>
    <t>Sponge forceps</t>
  </si>
  <si>
    <t xml:space="preserve">Stethoscopes </t>
  </si>
  <si>
    <t>Urine testing kit</t>
  </si>
  <si>
    <t xml:space="preserve">USS with colour doppler </t>
  </si>
  <si>
    <t>Clinical oral thermometer</t>
  </si>
  <si>
    <t>Height measuring instrument</t>
  </si>
  <si>
    <t>Measuring tape</t>
  </si>
  <si>
    <t>Glucometer</t>
  </si>
  <si>
    <t>Mask for oxygen administration</t>
  </si>
  <si>
    <t>Sterilizer</t>
  </si>
  <si>
    <t>Knee hammers</t>
  </si>
  <si>
    <t>Ophthalmoscope</t>
  </si>
  <si>
    <t>Nebulizer</t>
  </si>
  <si>
    <t>Adult Sucker</t>
  </si>
  <si>
    <t>ANTIBIOTICS</t>
  </si>
  <si>
    <t>ANTICONVULSANTS</t>
  </si>
  <si>
    <t>ANTIHYPERTENSIVES</t>
  </si>
  <si>
    <t>OXYTOCICS AND PROSTAGLANDINS</t>
  </si>
  <si>
    <t>DRUGS USED IN EMERGENCIES</t>
  </si>
  <si>
    <t>ANALGESICS</t>
  </si>
  <si>
    <t>TOCOLYTICS</t>
  </si>
  <si>
    <t>STEROIDS</t>
  </si>
  <si>
    <t>IV FLUIDS</t>
  </si>
  <si>
    <t>OTHER DRUGS</t>
  </si>
  <si>
    <t>Availability of name boards for rooms/areas/ service delivery points</t>
  </si>
  <si>
    <t>Entitlements under different maternity benefit schemes are displayed.</t>
  </si>
  <si>
    <t>Diagnosis cards are issued when necessary</t>
  </si>
  <si>
    <t>Access to the ward should be sheltered</t>
  </si>
  <si>
    <t>AN ward should be situated very close to LR</t>
  </si>
  <si>
    <t>Elevator Access/ Ramp should be available for multistory building</t>
  </si>
  <si>
    <t xml:space="preserve">Availability of  safe drinking water </t>
  </si>
  <si>
    <t>Area for admission with admission desk</t>
  </si>
  <si>
    <t>Area to prepare mothers for Labour and LSCS</t>
  </si>
  <si>
    <t>Teaching room</t>
  </si>
  <si>
    <t>Treatment room</t>
  </si>
  <si>
    <t>Store room for drugs and consumables</t>
  </si>
  <si>
    <t xml:space="preserve">Antenatal unit is in Proximity and has functional linkage with OT </t>
  </si>
  <si>
    <t xml:space="preserve">Antenatal ward is in proximity and functional linkage with labour room </t>
  </si>
  <si>
    <t>Switch Boards other electrical installations are intact</t>
  </si>
  <si>
    <t>There is proper earthing</t>
  </si>
  <si>
    <t>Stairs and edges are marked</t>
  </si>
  <si>
    <t>Bathroom floor not slippery</t>
  </si>
  <si>
    <t xml:space="preserve">Quality objective for Antenatal ward are defined </t>
  </si>
  <si>
    <t>There is procedure to conduct Medical Audit /Clinical audit</t>
  </si>
  <si>
    <t>Antenatal ward has documented procedure for sorting, cleaning and distribution of clean linen to patient</t>
  </si>
  <si>
    <t>Antenatalward has documented procedure for arrangement of intervention for maternity ward</t>
  </si>
  <si>
    <t>Department has documented procedure for transfusion of blood in Antenatal ward</t>
  </si>
  <si>
    <t>Department has documented procedure for discharge of the patient from Antenatal ward</t>
  </si>
  <si>
    <t>Department has documented procedure for receiving and initial assessment of the patient in Antenatal  ward</t>
  </si>
  <si>
    <t>Ask of demonstration /Check list</t>
  </si>
  <si>
    <t>Maternal death audit is conducted at the ward level before institutional level</t>
  </si>
  <si>
    <t>Sample accompany a properly filled request form</t>
  </si>
  <si>
    <t>Fixed schedule is available to send samples to lab</t>
  </si>
  <si>
    <t>Method of tracing Sample registry/Sending results registry/method to communicate abnormal test results to MO/Proper method to add  test results to clinical notes</t>
  </si>
  <si>
    <t>Diagnosis is written correctly in BHT before discharge</t>
  </si>
  <si>
    <t>BHT check list</t>
  </si>
  <si>
    <t>Discharge summary is filled in the pregnancy record card</t>
  </si>
  <si>
    <t>Availability of Wheel chair or stretcher for easy access to the ward</t>
  </si>
  <si>
    <t xml:space="preserve">No information regarding patient  identity and details are unnecessarily displayed </t>
  </si>
  <si>
    <t>Separate area for scanning and CTG</t>
  </si>
  <si>
    <t>ME B1.1.1</t>
  </si>
  <si>
    <t>ME B1.1.2</t>
  </si>
  <si>
    <t>ME B1.2.1</t>
  </si>
  <si>
    <t>ME B1.2.2</t>
  </si>
  <si>
    <t>ME B1.3.1</t>
  </si>
  <si>
    <t>Signage's and information  are available in  all three language(Sinhala, Tamil, English)</t>
  </si>
  <si>
    <t>Enquiry desk serving both maternity ward and labour Room</t>
  </si>
  <si>
    <t>ME B1.6.1</t>
  </si>
  <si>
    <t>ME B1.6.2</t>
  </si>
  <si>
    <t>ME B1.5.1</t>
  </si>
  <si>
    <t>ME B1.4.1</t>
  </si>
  <si>
    <t>ME B2.1.1</t>
  </si>
  <si>
    <t>ME B2.1.2</t>
  </si>
  <si>
    <t>ME B2.2.1</t>
  </si>
  <si>
    <t>ME B2.2.2</t>
  </si>
  <si>
    <t>ME B2.2.3</t>
  </si>
  <si>
    <t>Availability of disable friendly toilet and bathroom</t>
  </si>
  <si>
    <t>ME B3.1.1</t>
  </si>
  <si>
    <t>ME B3.1.2</t>
  </si>
  <si>
    <t>ME B3.1.3</t>
  </si>
  <si>
    <t>Availability of curtains/screens around patient's cubicle</t>
  </si>
  <si>
    <t>ME B3.1.4</t>
  </si>
  <si>
    <t>ME B3.1.5</t>
  </si>
  <si>
    <t>ME B3.2.1</t>
  </si>
  <si>
    <t>ME B3.3.1</t>
  </si>
  <si>
    <t>ME B3.4.1</t>
  </si>
  <si>
    <t>ME B4.1.1</t>
  </si>
  <si>
    <t>ME B4.2.1</t>
  </si>
  <si>
    <t>ME B4.3.1</t>
  </si>
  <si>
    <t>ME B5.1.1</t>
  </si>
  <si>
    <t>ME B5.1.2</t>
  </si>
  <si>
    <t>ME B5.1.3</t>
  </si>
  <si>
    <t>ME B5.1.4</t>
  </si>
  <si>
    <t>ME B5.1.5</t>
  </si>
  <si>
    <t>ME B5.1.6</t>
  </si>
  <si>
    <t>ME B5.2.1</t>
  </si>
  <si>
    <t>ME B5.3.1</t>
  </si>
  <si>
    <t>ME C1.1.1</t>
  </si>
  <si>
    <t>ME C1.1.2</t>
  </si>
  <si>
    <t>ME C1.1.3</t>
  </si>
  <si>
    <t>ME C1.2.1</t>
  </si>
  <si>
    <t>ME C1.2.2</t>
  </si>
  <si>
    <t>ME C1.2.3</t>
  </si>
  <si>
    <t>ME C1.2.4</t>
  </si>
  <si>
    <t>ME C1.2.5</t>
  </si>
  <si>
    <t>ME C1.2.6</t>
  </si>
  <si>
    <t>ME C1.2.7</t>
  </si>
  <si>
    <t>ME C1.2.8</t>
  </si>
  <si>
    <t>ME C1.2.9</t>
  </si>
  <si>
    <t>ME C1.2.10</t>
  </si>
  <si>
    <t>ME C1.2.11</t>
  </si>
  <si>
    <t>ME C1.2.12</t>
  </si>
  <si>
    <t>ME C1.2.13</t>
  </si>
  <si>
    <t>ME C1.2.14</t>
  </si>
  <si>
    <t>ME C1.2.15</t>
  </si>
  <si>
    <t>ME C1.2.16</t>
  </si>
  <si>
    <t>ME C1.2.17</t>
  </si>
  <si>
    <t>ME C1.2.18</t>
  </si>
  <si>
    <t>ME C1.3.1</t>
  </si>
  <si>
    <t>ME C1.3.2</t>
  </si>
  <si>
    <t>ME C1.3.3</t>
  </si>
  <si>
    <t>ME C1.4.1</t>
  </si>
  <si>
    <t>ME C1.4.2</t>
  </si>
  <si>
    <t>ME C1.5.1</t>
  </si>
  <si>
    <t>ME C1.5.2</t>
  </si>
  <si>
    <t>Patient Hand washing area</t>
  </si>
  <si>
    <t xml:space="preserve">Adequate shaded waiting area is provided at the reception area </t>
  </si>
  <si>
    <t>ME C1.6.1</t>
  </si>
  <si>
    <t>ME C1.6.2</t>
  </si>
  <si>
    <t>ME C1.6.3</t>
  </si>
  <si>
    <t>ME C1.6.4</t>
  </si>
  <si>
    <t>ME C1.7.1</t>
  </si>
  <si>
    <t>ME C1.7.2</t>
  </si>
  <si>
    <t>ME C1.7.3</t>
  </si>
  <si>
    <t>ME C1.7.4</t>
  </si>
  <si>
    <t>ME C1.8.1</t>
  </si>
  <si>
    <t>ME C1.8.2</t>
  </si>
  <si>
    <t>ME C1.8.3</t>
  </si>
  <si>
    <t>ME C2.1.1</t>
  </si>
  <si>
    <t>ME C2.3.1</t>
  </si>
  <si>
    <t>ME C2.3.2</t>
  </si>
  <si>
    <t>ME C2.3.3</t>
  </si>
  <si>
    <t>ME C3.1.1</t>
  </si>
  <si>
    <t>ME C3.1.2</t>
  </si>
  <si>
    <t>ME C3.2.1</t>
  </si>
  <si>
    <t>ME C3.2.2</t>
  </si>
  <si>
    <t>ME C3.2.3</t>
  </si>
  <si>
    <t>ME C3.2.4</t>
  </si>
  <si>
    <t>ME C3.3.1</t>
  </si>
  <si>
    <t>ME C4.1.1</t>
  </si>
  <si>
    <t>ME C4.2.2</t>
  </si>
  <si>
    <t>ME C4.3.1</t>
  </si>
  <si>
    <t>ME C4.4.1</t>
  </si>
  <si>
    <t>ME C4.5.1</t>
  </si>
  <si>
    <t>ME C4.6.1</t>
  </si>
  <si>
    <t>ME C4.6.2</t>
  </si>
  <si>
    <t>ME C4.6.3</t>
  </si>
  <si>
    <t>ME C4.6.4</t>
  </si>
  <si>
    <t>ME C4.6.5</t>
  </si>
  <si>
    <t>ME C5.1.1</t>
  </si>
  <si>
    <t>ME C5.1.2</t>
  </si>
  <si>
    <t>ME C5.1.3</t>
  </si>
  <si>
    <t>ME C5.2.1</t>
  </si>
  <si>
    <t>ME C6.1.1</t>
  </si>
  <si>
    <t>ME C6.1.2</t>
  </si>
  <si>
    <t>ME C6.1.3</t>
  </si>
  <si>
    <t>ME C6.1.4</t>
  </si>
  <si>
    <t>ME C6.1.5</t>
  </si>
  <si>
    <t>ME C6.1.6</t>
  </si>
  <si>
    <t>ME C6.1.7</t>
  </si>
  <si>
    <t>ME C6.1.8</t>
  </si>
  <si>
    <t>ME C6.1.9</t>
  </si>
  <si>
    <t>ME C6.2.1</t>
  </si>
  <si>
    <t xml:space="preserve">Antenatal ward  beds </t>
  </si>
  <si>
    <t>ME D1.1.1</t>
  </si>
  <si>
    <t>ME D1.1.2</t>
  </si>
  <si>
    <t>ME D1.1.3</t>
  </si>
  <si>
    <t>ME D1.2.1</t>
  </si>
  <si>
    <t>ME D2.1.1</t>
  </si>
  <si>
    <t>ME D2.2.1</t>
  </si>
  <si>
    <t>ME D2.2.2</t>
  </si>
  <si>
    <t>ME D2.3.1</t>
  </si>
  <si>
    <t>ME D2.3.2</t>
  </si>
  <si>
    <t>ME D2.3.3</t>
  </si>
  <si>
    <t>ME D2.5.1</t>
  </si>
  <si>
    <t>ME D2.5.2</t>
  </si>
  <si>
    <t>ME D2.6.1</t>
  </si>
  <si>
    <t>ME D2.6.2</t>
  </si>
  <si>
    <t>ME D2.7.1</t>
  </si>
  <si>
    <t>ME D3.1.1</t>
  </si>
  <si>
    <t>ME D3.2.1</t>
  </si>
  <si>
    <t>ME D3.2.2</t>
  </si>
  <si>
    <t>ME D3.3.1</t>
  </si>
  <si>
    <t>ME D3.3.2</t>
  </si>
  <si>
    <t>ME D3.4.1</t>
  </si>
  <si>
    <t>ME D3.5.1</t>
  </si>
  <si>
    <t>ME D4.1.1</t>
  </si>
  <si>
    <t>ME D4.1.2</t>
  </si>
  <si>
    <t>ME D4.1.3</t>
  </si>
  <si>
    <t>ME D4.2.1</t>
  </si>
  <si>
    <t>ME D4.2.2</t>
  </si>
  <si>
    <t>ME D4.2.3</t>
  </si>
  <si>
    <t>ME D4.4.1</t>
  </si>
  <si>
    <t>ME D4.3.1</t>
  </si>
  <si>
    <t>ME D4.3.2</t>
  </si>
  <si>
    <t>ME D4.3.3</t>
  </si>
  <si>
    <t>ME D4.3.4</t>
  </si>
  <si>
    <t>ME D4.5.1</t>
  </si>
  <si>
    <t>ME D6.1.1</t>
  </si>
  <si>
    <t>ME D6.2.1</t>
  </si>
  <si>
    <t>ME D7.1.2</t>
  </si>
  <si>
    <t>ME D7.2.1</t>
  </si>
  <si>
    <t>ME D7.2.2</t>
  </si>
  <si>
    <t>ME D7.2.3</t>
  </si>
  <si>
    <t>ME E1.1.1</t>
  </si>
  <si>
    <t>ME E1.1.2</t>
  </si>
  <si>
    <t>ME E1.2.1</t>
  </si>
  <si>
    <t>ME E1.2.2</t>
  </si>
  <si>
    <t>ME E1.2.3</t>
  </si>
  <si>
    <t>ME E1.2.4</t>
  </si>
  <si>
    <t>ME E1.3.1</t>
  </si>
  <si>
    <t>ME E2.1.1</t>
  </si>
  <si>
    <t>ME E2.1.2</t>
  </si>
  <si>
    <t>ME E2.1.3</t>
  </si>
  <si>
    <t>ME E2.1.4</t>
  </si>
  <si>
    <t>ME E2.1.5</t>
  </si>
  <si>
    <t>ME E2.1.6</t>
  </si>
  <si>
    <t>ME E2.2.1</t>
  </si>
  <si>
    <t>ME E2.2.2</t>
  </si>
  <si>
    <t>ME E3.1.1</t>
  </si>
  <si>
    <t>ME E3.1.2</t>
  </si>
  <si>
    <t>ME D5.1.1</t>
  </si>
  <si>
    <t>ME D5.2.1</t>
  </si>
  <si>
    <t>ME E3.2.1</t>
  </si>
  <si>
    <t>ME E3.2.2</t>
  </si>
  <si>
    <t>ME E3.2.3</t>
  </si>
  <si>
    <t>ME E3.2.4</t>
  </si>
  <si>
    <t>ME E3.2.5</t>
  </si>
  <si>
    <t>ME E3.2.6</t>
  </si>
  <si>
    <t>ME E3.2.7</t>
  </si>
  <si>
    <t>ME E3.3.1</t>
  </si>
  <si>
    <t>ME E4.1.1</t>
  </si>
  <si>
    <t>ME E4.2.1</t>
  </si>
  <si>
    <t>ME E4.3.1</t>
  </si>
  <si>
    <t>ME E4.3.2</t>
  </si>
  <si>
    <t>ME E4.3.3</t>
  </si>
  <si>
    <t>ME E4.4.1</t>
  </si>
  <si>
    <t>ME E5.1.1</t>
  </si>
  <si>
    <t>ME E6.1.1</t>
  </si>
  <si>
    <t>ME E6.2.1</t>
  </si>
  <si>
    <t>ME E6.2.2</t>
  </si>
  <si>
    <t>ME E6.2.3</t>
  </si>
  <si>
    <t>ME E6.2.4</t>
  </si>
  <si>
    <t>ME E7.1.1</t>
  </si>
  <si>
    <t>ME E7.1.2</t>
  </si>
  <si>
    <t>ME E7.1.3</t>
  </si>
  <si>
    <t>ME E7.2.1</t>
  </si>
  <si>
    <t>ME E7.2.2</t>
  </si>
  <si>
    <t>ME E7.3.1</t>
  </si>
  <si>
    <t>ME E7.3.2</t>
  </si>
  <si>
    <t>ME E7.3.3</t>
  </si>
  <si>
    <t>ME E7.3.4</t>
  </si>
  <si>
    <t>ME E7.4.1</t>
  </si>
  <si>
    <t>ME E7.5.1</t>
  </si>
  <si>
    <t>ME E8.1.1</t>
  </si>
  <si>
    <t>ME E8.2.1</t>
  </si>
  <si>
    <t>ME E8.3.1</t>
  </si>
  <si>
    <t>ME E8.4.1</t>
  </si>
  <si>
    <t>ME E8.5.1</t>
  </si>
  <si>
    <t>ME E8.6.2</t>
  </si>
  <si>
    <t>ME E8.7.1</t>
  </si>
  <si>
    <t>ME E9.1.1</t>
  </si>
  <si>
    <t>ME E9.1.2</t>
  </si>
  <si>
    <t>ME E9.1.3</t>
  </si>
  <si>
    <t>ME E9.1.4</t>
  </si>
  <si>
    <t>ME E9.2.1</t>
  </si>
  <si>
    <t>ME E9.2.3</t>
  </si>
  <si>
    <t>ME E9.2.4</t>
  </si>
  <si>
    <t>Patient is counselled before  discharge (Depend on whether its normal preganacy or high risk pregnancy information regarding plan for confinement)</t>
  </si>
  <si>
    <t>ME E9.3.1</t>
  </si>
  <si>
    <t>ME E9.3.2</t>
  </si>
  <si>
    <t>ME E9.3.3</t>
  </si>
  <si>
    <t>ME E9.3.4</t>
  </si>
  <si>
    <t>ME E9.4.1</t>
  </si>
  <si>
    <t>ME E11.1.1</t>
  </si>
  <si>
    <t>ME E11.1.2</t>
  </si>
  <si>
    <t>ME E12.1.1</t>
  </si>
  <si>
    <t>ME E12.1.2</t>
  </si>
  <si>
    <t>ME E12.1.3</t>
  </si>
  <si>
    <t>ME E12.1.4</t>
  </si>
  <si>
    <t>ME E14.1.1</t>
  </si>
  <si>
    <t>ME F1.1.1</t>
  </si>
  <si>
    <t>ME F1.2.1</t>
  </si>
  <si>
    <t>ME F1.3.1</t>
  </si>
  <si>
    <t>ME F1.4.1</t>
  </si>
  <si>
    <t>ME F2.1.1</t>
  </si>
  <si>
    <t>ME F2.1.2</t>
  </si>
  <si>
    <t>ME F2.1.3</t>
  </si>
  <si>
    <t>ME F2.1.4</t>
  </si>
  <si>
    <t>ME F2.1.5</t>
  </si>
  <si>
    <t>ME F2.2.1</t>
  </si>
  <si>
    <t>ME F2.2.2</t>
  </si>
  <si>
    <t>ME F2.3.1</t>
  </si>
  <si>
    <t>ME F2.3.2</t>
  </si>
  <si>
    <t>ME F3.1.1</t>
  </si>
  <si>
    <t>ME F3.1.2</t>
  </si>
  <si>
    <t>ME F3.2.1</t>
  </si>
  <si>
    <t>ME F3.2.2</t>
  </si>
  <si>
    <t>ME F4.1.1</t>
  </si>
  <si>
    <t>ME F4.1.2</t>
  </si>
  <si>
    <t>ME F4.1.3</t>
  </si>
  <si>
    <t>ME F4.1.4</t>
  </si>
  <si>
    <t>ME F4.1.5</t>
  </si>
  <si>
    <t>ME F4.1.6</t>
  </si>
  <si>
    <t>ME F4.2.1</t>
  </si>
  <si>
    <t>ME F4.2.2</t>
  </si>
  <si>
    <t>ME F4.2.3</t>
  </si>
  <si>
    <t>ME F5.1.1</t>
  </si>
  <si>
    <t>ME F5.2.1</t>
  </si>
  <si>
    <t>ME F5.2.2</t>
  </si>
  <si>
    <t>ME F5.3.1</t>
  </si>
  <si>
    <t>ME F5.3.2</t>
  </si>
  <si>
    <t>ME F5.3.3</t>
  </si>
  <si>
    <t>ME F5.3.4</t>
  </si>
  <si>
    <t>ME F5.3.5</t>
  </si>
  <si>
    <t>ME F5.4.1</t>
  </si>
  <si>
    <t>ME F6.1.1</t>
  </si>
  <si>
    <t>ME F6.1.2</t>
  </si>
  <si>
    <t>ME F6.1.3</t>
  </si>
  <si>
    <t>ME F6.1.4</t>
  </si>
  <si>
    <t>ME F6.1.5</t>
  </si>
  <si>
    <t>ME F6.2.1</t>
  </si>
  <si>
    <t>ME F6.2.2</t>
  </si>
  <si>
    <t>ME F6.2.3</t>
  </si>
  <si>
    <t>ME G1.1.1</t>
  </si>
  <si>
    <t>ME G2.1.1</t>
  </si>
  <si>
    <t>ME G3.1.1</t>
  </si>
  <si>
    <t>ME G3.2.1</t>
  </si>
  <si>
    <t>ME G3.2.2</t>
  </si>
  <si>
    <t>ME G4.1.1</t>
  </si>
  <si>
    <t>ME G4.1.2</t>
  </si>
  <si>
    <t>ME G4.2.1</t>
  </si>
  <si>
    <t>ME G4.2.2</t>
  </si>
  <si>
    <t>ME G4.2.3</t>
  </si>
  <si>
    <t>ME G4.2.4</t>
  </si>
  <si>
    <t>ME G4.2.5</t>
  </si>
  <si>
    <t>ME G4.2.6</t>
  </si>
  <si>
    <t>ME G4.2.7</t>
  </si>
  <si>
    <t>ME G4.2.8</t>
  </si>
  <si>
    <t>ME G4.2.9</t>
  </si>
  <si>
    <t>ME G4.2.10</t>
  </si>
  <si>
    <t>ME G4.2.11</t>
  </si>
  <si>
    <t>ME G4.2.12</t>
  </si>
  <si>
    <t>ME G4.2.13</t>
  </si>
  <si>
    <t>ME G4.2.14</t>
  </si>
  <si>
    <t>ME G4.2.15</t>
  </si>
  <si>
    <t>ME G4.2.16</t>
  </si>
  <si>
    <t>ME G4.3.1</t>
  </si>
  <si>
    <t>ME G4.4.1</t>
  </si>
  <si>
    <t>ME G5.1.1</t>
  </si>
  <si>
    <t>ME G5.2.1</t>
  </si>
  <si>
    <t>ME G5.3.1</t>
  </si>
  <si>
    <t>ME G6.1.1</t>
  </si>
  <si>
    <t>ME G6.2.1</t>
  </si>
  <si>
    <t>ME G6.2.2</t>
  </si>
  <si>
    <t>ME G6.2.3</t>
  </si>
  <si>
    <t>ME G6.2.4</t>
  </si>
  <si>
    <t>ME G6.4.1</t>
  </si>
  <si>
    <t>ME G6.5.1</t>
  </si>
  <si>
    <t>ME G7.1.1</t>
  </si>
  <si>
    <t>ME G7.3.1</t>
  </si>
  <si>
    <t>ME G7.2.1</t>
  </si>
  <si>
    <t>ME G8.1.1</t>
  </si>
  <si>
    <t>ME G8.1.2</t>
  </si>
  <si>
    <t>ME G8.1.3</t>
  </si>
  <si>
    <t>ME G8.1.4</t>
  </si>
  <si>
    <t>ME G8.2.1</t>
  </si>
  <si>
    <t>ME G8.2.2</t>
  </si>
  <si>
    <t>ME G8.2.3</t>
  </si>
  <si>
    <t>ME H1.1.1</t>
  </si>
  <si>
    <t>ME H2.1.1</t>
  </si>
  <si>
    <t>ME H2.1.2</t>
  </si>
  <si>
    <t>ME H2.1.3</t>
  </si>
  <si>
    <t>Availability of Blood bank services 24X7</t>
  </si>
  <si>
    <t>Patient area</t>
  </si>
  <si>
    <t>Admission area</t>
  </si>
  <si>
    <t>Doctors station</t>
  </si>
  <si>
    <t>Examination room</t>
  </si>
  <si>
    <t>Junior staff's room</t>
  </si>
  <si>
    <t>ME C1.1.4</t>
  </si>
  <si>
    <t>Operating details are displayed in simple understandable language</t>
  </si>
  <si>
    <t>Availability of Point of care diagnostic instruments</t>
  </si>
  <si>
    <t>Availability of resuscitation equipments</t>
  </si>
  <si>
    <t>Availability of equipments for cleaning</t>
  </si>
  <si>
    <t xml:space="preserve">Availability of equipment for sterilization and disinfection </t>
  </si>
  <si>
    <t>Boiler</t>
  </si>
  <si>
    <t xml:space="preserve">Availability of patient beds with prop up facility  </t>
  </si>
  <si>
    <t>Availability of attachment/ accessories  with patient bed</t>
  </si>
  <si>
    <t>Availability of equipment for storage for consumables</t>
  </si>
  <si>
    <t>Drugs are stored away from water and sources of  heat,
direct sunlight etc.</t>
  </si>
  <si>
    <t>There is procedure for replenishing drug trolley</t>
  </si>
  <si>
    <t>Entry to procedure area is restricted</t>
  </si>
  <si>
    <t>ME D3.2.3</t>
  </si>
  <si>
    <t>ME B1.1.3</t>
  </si>
  <si>
    <t>ME B1.1.4</t>
  </si>
  <si>
    <t>Restricted area signage are displayed</t>
  </si>
  <si>
    <t xml:space="preserve"> Patient Beds are intact and without rust</t>
  </si>
  <si>
    <t>Availability of generator facilities</t>
  </si>
  <si>
    <t>ME D5.2.2</t>
  </si>
  <si>
    <t>Availability of Emergency light</t>
  </si>
  <si>
    <t>Facility has established procedure for handing over of patients from antenatal ward to OT</t>
  </si>
  <si>
    <t>ME E3.2.8</t>
  </si>
  <si>
    <t>Refer into clinics</t>
  </si>
  <si>
    <t>Established  procedure to collect Lab reports on time</t>
  </si>
  <si>
    <t xml:space="preserve">Swab are taken from infection prone surfaces </t>
  </si>
  <si>
    <t>ME F1.3.2</t>
  </si>
  <si>
    <t>ME F1.5.1</t>
  </si>
  <si>
    <t>Availability of elbow operated taps</t>
  </si>
  <si>
    <t>ME F2.1.6</t>
  </si>
  <si>
    <t>ME F2.1.7</t>
  </si>
  <si>
    <t>Hand washing sink is wide and deep enough to prevent splashing and retention of water</t>
  </si>
  <si>
    <t>ME F2.1.8</t>
  </si>
  <si>
    <t>Availability of established procedure to hand over pretreated items to CSSD</t>
  </si>
  <si>
    <t>Availability of established procedure to obtain  steriled items from CSSD</t>
  </si>
  <si>
    <t>Steriled items are taken to procedure site without breach in sterility</t>
  </si>
  <si>
    <t xml:space="preserve">Regular validation of sterilization through biological and chemical indicators </t>
  </si>
  <si>
    <t>Maintenance of records of sterilization</t>
  </si>
  <si>
    <t xml:space="preserve">Instruments are packed according for autoclaving as per standard protocol </t>
  </si>
  <si>
    <t xml:space="preserve">Autoclaved linen are used for procedure </t>
  </si>
  <si>
    <t>ME F4.2.4</t>
  </si>
  <si>
    <t>There is a procedure to enusure the tracibility of sterilized packs</t>
  </si>
  <si>
    <t xml:space="preserve">Sterility of autoclaved packs is maintained during storage </t>
  </si>
  <si>
    <t xml:space="preserve">Facility layout ensures separation of general traffic from patient traffic </t>
  </si>
  <si>
    <t>ME F5.1.2</t>
  </si>
  <si>
    <t xml:space="preserve">Zoning of High risk areas </t>
  </si>
  <si>
    <t>ME F5.1.3</t>
  </si>
  <si>
    <t>Facility layout ensures separation of routes for clean and dirty items</t>
  </si>
  <si>
    <t>ME F5.1.4</t>
  </si>
  <si>
    <t xml:space="preserve">Floors and wall surfaces of ANW are easily cleanable </t>
  </si>
  <si>
    <t>Cleaner's room</t>
  </si>
  <si>
    <t>Nurses' room</t>
  </si>
  <si>
    <t>Midwive's room</t>
  </si>
  <si>
    <t>Doctors' room</t>
  </si>
  <si>
    <t>Consultant's room</t>
  </si>
  <si>
    <t>ME C1.2.20</t>
  </si>
  <si>
    <t>ME C1.2.21</t>
  </si>
  <si>
    <t>ME C1.2.22</t>
  </si>
  <si>
    <t>ME C1.2.23</t>
  </si>
  <si>
    <t>ME C1.2.24</t>
  </si>
  <si>
    <t>ME C1.2.25</t>
  </si>
  <si>
    <t>FHS</t>
  </si>
  <si>
    <t>Temperature</t>
  </si>
  <si>
    <t>Availability of dedicaded bed in psychiatry unit/ bed in a obstetric unit</t>
  </si>
  <si>
    <t>Availability of ramps/  lifts and railing</t>
  </si>
  <si>
    <t>Curtains/barriers have been provided at windows</t>
  </si>
  <si>
    <t>Separate changing area at admission</t>
  </si>
  <si>
    <t>No sharing of beds by patients</t>
  </si>
  <si>
    <t>Assigned a bed to a patient</t>
  </si>
  <si>
    <t>BHT pages are numbered</t>
  </si>
  <si>
    <t>Specific consent is obtained before diffrenet procedures (check the BHT)</t>
  </si>
  <si>
    <t xml:space="preserve">General consent is taken on admission </t>
  </si>
  <si>
    <t>Stay in ward is free of cost</t>
  </si>
  <si>
    <t>Availability of Free wheel chair/ trolley transport within the hospital</t>
  </si>
  <si>
    <t>Other logistics</t>
  </si>
  <si>
    <t>Check that  patient has not spent on purchasing drugs or consumables from outside.</t>
  </si>
  <si>
    <t>Check that  patient  has not spent on diagnostics from outside.</t>
  </si>
  <si>
    <t>Isolation room</t>
  </si>
  <si>
    <t xml:space="preserve">30 bed ward, at least 4 toilets, </t>
  </si>
  <si>
    <t>GBV center/ councelling  (Receive incoming calls)</t>
  </si>
  <si>
    <t>OPD/ETU/PCU</t>
  </si>
  <si>
    <t>Switch boards numbered</t>
  </si>
  <si>
    <t>Windows have grills/ wire meshwork</t>
  </si>
  <si>
    <t>Availability of Health care assisstants</t>
  </si>
  <si>
    <t>Quality management</t>
  </si>
  <si>
    <t>Emergency Obstetric Care</t>
  </si>
  <si>
    <t>Spot lamp</t>
  </si>
  <si>
    <t>Expiry dates' are checked  at emergency drug tray daily</t>
  </si>
  <si>
    <t>No expiry/ withold/ withdraw drug found  in emeregncy tray</t>
  </si>
  <si>
    <t>Temperature control and ventilation in doctors station/duty room</t>
  </si>
  <si>
    <t>Availability of 24x7 running  water</t>
  </si>
  <si>
    <t xml:space="preserve">Linen is changed patient to patient </t>
  </si>
  <si>
    <t>Linen is changed daily</t>
  </si>
  <si>
    <t>There is designated  in charge for ward/ unit for duty roster</t>
  </si>
  <si>
    <t xml:space="preserve">There is provision of extra Beds/ mattresses  </t>
  </si>
  <si>
    <t>Initial assessment is documented preferably within 1/2 hours</t>
  </si>
  <si>
    <t>Nursing notes are maintained adequately (BHT:FHS/3time, temp: 2times, BO/PU, FM, Diet</t>
  </si>
  <si>
    <t>Magsulf (to be kept in fridge)</t>
  </si>
  <si>
    <t xml:space="preserve">Patient is advice by doctor/nurse about the dosages and timings . </t>
  </si>
  <si>
    <t>Maintenance  of treatment chart</t>
  </si>
  <si>
    <t xml:space="preserve">Discharge summary is provided in pregnancy record </t>
  </si>
  <si>
    <t>BHTs of discharge patients are handed over to the medical record room by next working day.</t>
  </si>
  <si>
    <t xml:space="preserve">Contact information of area PHM  </t>
  </si>
  <si>
    <t>Register is maintained for samples send for testing</t>
  </si>
  <si>
    <t>Adherence to 6 steps of Hand washing (staff)</t>
  </si>
  <si>
    <t>Proper cleaning of procedure site  with antiseptics</t>
  </si>
  <si>
    <t>There is a designated   nodal person for coordinating Quality Assurance activities in the instituion</t>
  </si>
  <si>
    <t>Work improvement teams (WIT) are available in the ward/unit</t>
  </si>
  <si>
    <t>WIT conducts regular meetings</t>
  </si>
  <si>
    <t xml:space="preserve">WIT meeting records are available </t>
  </si>
  <si>
    <t>Regular staff satisfaction surveys conducts</t>
  </si>
  <si>
    <t>Standard operating procedure for the ward has been prepared and approved</t>
  </si>
  <si>
    <t xml:space="preserve">Process mapping of critical processes done </t>
  </si>
  <si>
    <t>WIT</t>
  </si>
  <si>
    <t xml:space="preserve">Bed Occupancy Rate  </t>
  </si>
  <si>
    <t>Maternal  Death per 100,000 deliveries</t>
  </si>
  <si>
    <t>No of adverse events per thousand patients  (falls etc)</t>
  </si>
  <si>
    <t>1/2 hour</t>
  </si>
  <si>
    <t>Rate of left against medical advice</t>
  </si>
  <si>
    <t xml:space="preserve">Vision, mission of the ward and/or hospital is displayed </t>
  </si>
  <si>
    <t>Ward number is displayed in clearly visible manner</t>
  </si>
  <si>
    <t>Directions to reach the ward from the hospital entrance is given</t>
  </si>
  <si>
    <t>Releant reading material are available at visitor's areas</t>
  </si>
  <si>
    <t>Availability of Enquiry Desk with dedicated staff at least during visiting hours (one for the unit/ separate for ANC/PNC)</t>
  </si>
  <si>
    <t>Satisfaction questionnaire</t>
  </si>
  <si>
    <t xml:space="preserve">Patient  is informed about her clinical condition and treatment being provided </t>
  </si>
  <si>
    <t>Guardians are satisfied with the information they received.</t>
  </si>
  <si>
    <t>Guardian interview</t>
  </si>
  <si>
    <t>Display of process for grievance  redresaal.</t>
  </si>
  <si>
    <t>Whom to contact is displayed</t>
  </si>
  <si>
    <t xml:space="preserve">Availability of complaint box </t>
  </si>
  <si>
    <t>Availability of Free Ambulance services</t>
  </si>
  <si>
    <t>Waitng area for visitors near admission area</t>
  </si>
  <si>
    <t>Patient sitting area  (meeting visitors or relaxing)</t>
  </si>
  <si>
    <t>Changing area for patients</t>
  </si>
  <si>
    <t>Ward incharge sister's duty room</t>
  </si>
  <si>
    <t>Dining area for patients</t>
  </si>
  <si>
    <t>All areas should be well lit,ventilated and kept clean and tidy,out of gabage and abandoned furniture, staff rooms should have lockers and hangers</t>
  </si>
  <si>
    <t>Lockers should be available to keep the mothers things</t>
  </si>
  <si>
    <t xml:space="preserve">There shoud be adequate number of functional  toilets  </t>
  </si>
  <si>
    <t xml:space="preserve">Availability of AN beds  according to no. of deliveries </t>
  </si>
  <si>
    <t>All the cicterns and bidde showers are functioning</t>
  </si>
  <si>
    <t>TV for entertainment and health promotion /education</t>
  </si>
  <si>
    <t>Water supply is adequate.</t>
  </si>
  <si>
    <t>Adequate water storage facilities are available in an emergency</t>
  </si>
  <si>
    <t xml:space="preserve"> ICU</t>
  </si>
  <si>
    <t>The ward have intercom facilities to communicate to the necessary units</t>
  </si>
  <si>
    <t>Consultants room</t>
  </si>
  <si>
    <t>Nursing station</t>
  </si>
  <si>
    <t>Generator back up is available for power interruptions</t>
  </si>
  <si>
    <t>No days with no eletricity during last 3 months</t>
  </si>
  <si>
    <t>Reading material/ library is available for pateients</t>
  </si>
  <si>
    <t>Toilets should be clean</t>
  </si>
  <si>
    <t>The ward has sufficient fire  exit to permit safe escape to its occupant at time of fire</t>
  </si>
  <si>
    <t xml:space="preserve">The fire exits are clearly visible. </t>
  </si>
  <si>
    <t>The   routes to reach exit are clearly marked.</t>
  </si>
  <si>
    <t>The  ward has installed fire Extinguisher  that is ethier  Class A , Class B, C type or ABC type</t>
  </si>
  <si>
    <t xml:space="preserve">The expiry date for fire extinguishers are displayed on each extinguisher </t>
  </si>
  <si>
    <t xml:space="preserve"> Due date for next refilling is clearly mentioned</t>
  </si>
  <si>
    <t xml:space="preserve">The ward  conducts mock drills regularly for fire and other disaster situation </t>
  </si>
  <si>
    <t>Thre is a system for induction training for new staff.</t>
  </si>
  <si>
    <t>The staff is competent  for operating fire extinguisher and what to do in case of fire</t>
  </si>
  <si>
    <t>Availability of consultant obstetrician and Gynaecologist on duty for 24*7</t>
  </si>
  <si>
    <t>4 SHO per consultant</t>
  </si>
  <si>
    <t>Availability of adequate no of Medical officers(4 per consultant)</t>
  </si>
  <si>
    <t>The unit has adequate no of midwives</t>
  </si>
  <si>
    <t xml:space="preserve">at least 1 MW per 10/deliveries </t>
  </si>
  <si>
    <t>Adequate number of MW allocated  for  the warrd base in the duty roaster on the caseload</t>
  </si>
  <si>
    <t>Adequate number of attendents</t>
  </si>
  <si>
    <t>Ask from the ward sister/ ncharge the adequacy of these staff.</t>
  </si>
  <si>
    <t>There is a system of in service training in the ward/hospital</t>
  </si>
  <si>
    <t>There is a training data base in the ward</t>
  </si>
  <si>
    <t>Annual training need identification carried out</t>
  </si>
  <si>
    <t>In service training plan developed based on the identified needs</t>
  </si>
  <si>
    <t xml:space="preserve">Infrastructure for training available </t>
  </si>
  <si>
    <t>Room(hospital/ ward)</t>
  </si>
  <si>
    <t>Facilities for Multimedia presentations</t>
  </si>
  <si>
    <t>Manniquins</t>
  </si>
  <si>
    <t>Flip charts, white boards etc</t>
  </si>
  <si>
    <t>Dressings</t>
  </si>
  <si>
    <t>Thermometer</t>
  </si>
  <si>
    <t>Clean and intact mettress</t>
  </si>
  <si>
    <t>IV stand</t>
  </si>
  <si>
    <t>Bed side locker</t>
  </si>
  <si>
    <t>Adequate number of plug points</t>
  </si>
  <si>
    <t>File is maintained for each equipment.</t>
  </si>
  <si>
    <t xml:space="preserve">All the measuring equipments/ instrument (BP apperatus,  weighing scales) are calibrated </t>
  </si>
  <si>
    <t>Records for expiry and near expiry drugs are maintained for drug stored at ward</t>
  </si>
  <si>
    <t>Temperature  records are maintained</t>
  </si>
  <si>
    <t>Doctor's station</t>
  </si>
  <si>
    <t>Patient care areas</t>
  </si>
  <si>
    <t>Toilets</t>
  </si>
  <si>
    <t>Fans/ Air conditioning/ Heating/ Exhaust/Ventilatorsare available  as per environment condition and requirement</t>
  </si>
  <si>
    <t>Optimal temperature and warmth is ensured</t>
  </si>
  <si>
    <t>Temperature control and ventilation in patient care area:</t>
  </si>
  <si>
    <t>Security arrangement is available for the ward.</t>
  </si>
  <si>
    <t>Female staff are feel secure at work place</t>
  </si>
  <si>
    <t>Patient care areas are clean with no dust, litters or cobwebs</t>
  </si>
  <si>
    <t>Floor</t>
  </si>
  <si>
    <t>Roof</t>
  </si>
  <si>
    <t>Walls</t>
  </si>
  <si>
    <t>Ciculation areas are clean with no dust, litters or cobwebs</t>
  </si>
  <si>
    <t xml:space="preserve"> Sinks in patient care are Clean </t>
  </si>
  <si>
    <t>No stray animal/rodent/birds in the ward</t>
  </si>
  <si>
    <t>Good quality diet is provided for patients</t>
  </si>
  <si>
    <t>Bed sheet</t>
  </si>
  <si>
    <t>Pillow</t>
  </si>
  <si>
    <t xml:space="preserve">Pillow cover </t>
  </si>
  <si>
    <t>Mackintosh</t>
  </si>
  <si>
    <t xml:space="preserve"> Unique  identification number (BHT)  is given to each patient during process of registration</t>
  </si>
  <si>
    <t xml:space="preserve">BHT check list </t>
  </si>
  <si>
    <t>Admission register is mainatained according to department guidelines</t>
  </si>
  <si>
    <t>Patient is given a bed after admission</t>
  </si>
  <si>
    <t>Initial assessment is done by a Medical officer at OPD/ETU</t>
  </si>
  <si>
    <t>Initial management plan is provided by the admitting medical officer</t>
  </si>
  <si>
    <t xml:space="preserve">Triage is carried out at the admitting medical  officer </t>
  </si>
  <si>
    <t>At the OPD/ETU</t>
  </si>
  <si>
    <t>Admitting officer  (NO/MW) review the clinical notes of the admitting medical officer</t>
  </si>
  <si>
    <t>Triage is carried out according to the clinical notes</t>
  </si>
  <si>
    <t>Initial assessment done by the admitting officer</t>
  </si>
  <si>
    <t>Brief history by reviewing notes/ interview</t>
  </si>
  <si>
    <t>Height</t>
  </si>
  <si>
    <t>Weight</t>
  </si>
  <si>
    <t>Pulse</t>
  </si>
  <si>
    <t>Respiratory rate</t>
  </si>
  <si>
    <t>FM</t>
  </si>
  <si>
    <t>Urine for sugar and protein</t>
  </si>
  <si>
    <t>BHT check</t>
  </si>
  <si>
    <t>Demorgraphic details</t>
  </si>
  <si>
    <t>History of present pregancy</t>
  </si>
  <si>
    <t>past obstetric history</t>
  </si>
  <si>
    <t>Past medical/ surgical history</t>
  </si>
  <si>
    <t>Family history</t>
  </si>
  <si>
    <t>Drug history</t>
  </si>
  <si>
    <t>Allergies</t>
  </si>
  <si>
    <t>Blood group</t>
  </si>
  <si>
    <t>General examination</t>
  </si>
  <si>
    <t>Blood pressure</t>
  </si>
  <si>
    <t>Heart/ lung auscultation</t>
  </si>
  <si>
    <t>Aborminal examination</t>
  </si>
  <si>
    <t>Management plan given</t>
  </si>
  <si>
    <t>Time, name and designation of the officer who conduct the assessment recorded</t>
  </si>
  <si>
    <t>There is fixed schedule for assessment of stable  patients (Patients should be seen by a SHO three  times a day (morning, afternoon and night)</t>
  </si>
  <si>
    <t xml:space="preserve">Every examination, medical advice and procedure is accompanied with date , time and signature </t>
  </si>
  <si>
    <t>Ward has established procedure for handing over of patients from antenatal ward to labour room</t>
  </si>
  <si>
    <t>Patient referred with referral form/note</t>
  </si>
  <si>
    <t>Facility/ward has functional referral linkages to lower facilities (identified draining area)</t>
  </si>
  <si>
    <t>Facility has functional referral linkages to higher facilities (identified high level centre)</t>
  </si>
  <si>
    <t>There is a system to communicate with area PHM/MOH regarding risk risk/ complicated cases.</t>
  </si>
  <si>
    <t xml:space="preserve">Duty Doctor  is assigned for each patients </t>
  </si>
  <si>
    <t xml:space="preserve">Duty  nurse is assigned for each patients </t>
  </si>
  <si>
    <t xml:space="preserve">Treatment charts are maintained </t>
  </si>
  <si>
    <t>Hand over is given at the  bed side</t>
  </si>
  <si>
    <t xml:space="preserve">High Risk Pregnancies are identified and kept in intensive monitoring </t>
  </si>
  <si>
    <t xml:space="preserve">Drugs are prescribed under generic name only </t>
  </si>
  <si>
    <t>The relevant Standard treatment guideline are available at point of use</t>
  </si>
  <si>
    <t>Ask from the staff what is the dosagee of MgSO4, iron tablets, folic acid etc</t>
  </si>
  <si>
    <t>The staff is aware of the drug regime and doses as per STG</t>
  </si>
  <si>
    <t>The drugs are prescribed as per STG</t>
  </si>
  <si>
    <t>High alert drugs available in the ward are identified eg. MgSO4</t>
  </si>
  <si>
    <t>Maximum dose of high alert drugs are defined and communicated (MgSO4)</t>
  </si>
  <si>
    <t>Value for maximum doses as per age, weight and diagnosis are available with nursing station and doctor;s station</t>
  </si>
  <si>
    <t>Single dose vial are not used for more than one dose</t>
  </si>
  <si>
    <t>The separate sterile needle is used every time for multiple dose vial</t>
  </si>
  <si>
    <t xml:space="preserve">Standard Format for bed head ticketis available as national  guidelines </t>
  </si>
  <si>
    <t xml:space="preserve">Assessment is done before discharging patient by a medical offier </t>
  </si>
  <si>
    <t xml:space="preserve">Patient / guardians are consulted before discharge </t>
  </si>
  <si>
    <t>Discharge summary is give to patients left against medical advice</t>
  </si>
  <si>
    <t>Danger signs</t>
  </si>
  <si>
    <t xml:space="preserve">Advice includes the information about: </t>
  </si>
  <si>
    <t xml:space="preserve">The nearest hospital for further follow up </t>
  </si>
  <si>
    <t>Plan for confinement</t>
  </si>
  <si>
    <t xml:space="preserve">Declaration is taken from the patients left against medical advice. </t>
  </si>
  <si>
    <t>Disater management plan is available for the ward/hospital</t>
  </si>
  <si>
    <t>Abnormal/ critical test results informed from the lab to the ward over the phone</t>
  </si>
  <si>
    <t xml:space="preserve">Blood is kept on optimum temperature before transfusion </t>
  </si>
  <si>
    <t>Facility has a standard procedure to decent communicate death to relatives (most senior staff member available  should  deliver the message)</t>
  </si>
  <si>
    <t>Regular surface and environment samples are taken for microbiological surveillance</t>
  </si>
  <si>
    <t>There is procedure for immunization of the staff eg. Hep B</t>
  </si>
  <si>
    <t>Regular periodic medical checkups of the staff</t>
  </si>
  <si>
    <t xml:space="preserve"> Doctors are aware of Hospital Antibiotic Policy </t>
  </si>
  <si>
    <t>Ask from doctors</t>
  </si>
  <si>
    <t>entrance</t>
  </si>
  <si>
    <t>examination room</t>
  </si>
  <si>
    <t>Procedure/ preparation rooms</t>
  </si>
  <si>
    <t xml:space="preserve"> Clean Hand towels are provided</t>
  </si>
  <si>
    <t>Availability of  liquid soap / liquid antiseptic with dispenser.</t>
  </si>
  <si>
    <t xml:space="preserve">Clean disposable gloves are available at point of use </t>
  </si>
  <si>
    <t xml:space="preserve"> Masks are available.</t>
  </si>
  <si>
    <t>Decontamination of instruments soiled with blood/ body fluids by…………….</t>
  </si>
  <si>
    <t>at least 10 minutes</t>
  </si>
  <si>
    <t>If laundry is available in hospital, no sorting , rinsing or sluicing at Point of use/ Patient care area. When Laudry service is out sourced: Disinfect before handing over to  laundry service</t>
  </si>
  <si>
    <t>Instruments and equipments are pre treated  before sterilization</t>
  </si>
  <si>
    <t xml:space="preserve">There is system daily round by:  </t>
  </si>
  <si>
    <t>Special grade Nursing Officer</t>
  </si>
  <si>
    <t>Medical office quality for monitoring of services</t>
  </si>
  <si>
    <t>Head of the institution</t>
  </si>
  <si>
    <t>Department has ducumented procedure for maternity benefits/ insurance</t>
  </si>
  <si>
    <t>Antenatal ward has documented procedure for environmental cleaning and steilization of the equipment</t>
  </si>
  <si>
    <t>Department has documented procedure for drug management</t>
  </si>
  <si>
    <t>There is procedure to conduct maternal  Death audit at the institution</t>
  </si>
  <si>
    <t xml:space="preserve">Directional signages within the ward is  displayed </t>
  </si>
  <si>
    <t>Breast feeding, kangaroo care, family planning etc (Pictorial and chart ) in circulation area</t>
  </si>
  <si>
    <t>Layout of the ward is displayed at the entrance to the ward.</t>
  </si>
  <si>
    <t>ME B1.1.5</t>
  </si>
  <si>
    <t>ME B1.1.6</t>
  </si>
  <si>
    <t>ME B1.1.7</t>
  </si>
  <si>
    <t>ME B1.1.8</t>
  </si>
  <si>
    <t xml:space="preserve">Antenatal clinic dates are displayed </t>
  </si>
  <si>
    <t>ME B1.3.2</t>
  </si>
  <si>
    <t>Diagnosis cards are issued for patients left against medical advice</t>
  </si>
  <si>
    <t>ME B1.6.3</t>
  </si>
  <si>
    <t>ME B2.1.3</t>
  </si>
  <si>
    <t xml:space="preserve">Availability of female staff whenever  a male doctor examines a female patients </t>
  </si>
  <si>
    <t>Exmination of a patients is not be carried out in the presence of another patient</t>
  </si>
  <si>
    <t>ME B3.1.6</t>
  </si>
  <si>
    <t>ME B3.1.7</t>
  </si>
  <si>
    <t>ME B3.1.8</t>
  </si>
  <si>
    <t>ME B3.2.2</t>
  </si>
  <si>
    <t>ME B3.2.3</t>
  </si>
  <si>
    <t>Details of the socially stigmatised patients is divulged to the necessary staff only (HIV, unmarried or single mother, women subjected GBV,women with mental conditions, sex workers)</t>
  </si>
  <si>
    <t>Inquire from staff that such women get admitted how they mange them?</t>
  </si>
  <si>
    <t>ME B4.1.2</t>
  </si>
  <si>
    <t>ME B4.1.3</t>
  </si>
  <si>
    <t>ME B4.1.4</t>
  </si>
  <si>
    <t>Patients are satisfied with the information they received before a procedure/ treatment.</t>
  </si>
  <si>
    <t xml:space="preserve">Patient's guardians are informed about her clinical condition and treatment being provided </t>
  </si>
  <si>
    <t>Patients are satisfied with the information they received</t>
  </si>
  <si>
    <t>Evidence of attendance the complaints</t>
  </si>
  <si>
    <t xml:space="preserve">No days without water supply during last three months </t>
  </si>
  <si>
    <t>Adequate 24*7 water supply avaiable to toilets</t>
  </si>
  <si>
    <t>Doctor sroom</t>
  </si>
  <si>
    <t>The ward does not have temporary connections and loosely hanging wires</t>
  </si>
  <si>
    <t>ME C2.3.4</t>
  </si>
  <si>
    <t>ME C3.1.3</t>
  </si>
  <si>
    <t>ME C3.3.2</t>
  </si>
  <si>
    <t>ME C3.3.3</t>
  </si>
  <si>
    <t>ME C4.3.2</t>
  </si>
  <si>
    <t>Adequate number of NO available for  the ward base on the caseload</t>
  </si>
  <si>
    <t>Adequate number of NO in the duty roaster are allocated  for  the ward base  on the caseload</t>
  </si>
  <si>
    <t>Security staff may be common to the unit or building etc.</t>
  </si>
  <si>
    <t>Normal saline</t>
  </si>
  <si>
    <t>Dextrose 5%</t>
  </si>
  <si>
    <t>Dextrose 10%</t>
  </si>
  <si>
    <t>Dextrose 50%</t>
  </si>
  <si>
    <t>Hartmann's solution</t>
  </si>
  <si>
    <t>Haemocele/gelafundin</t>
  </si>
  <si>
    <t xml:space="preserve">Pethidine </t>
  </si>
  <si>
    <t>Syntocinon (2 Units)</t>
  </si>
  <si>
    <t>Ergometrine injections (5mg)</t>
  </si>
  <si>
    <t>Naloxone injections</t>
  </si>
  <si>
    <t>Nifedifine capsules</t>
  </si>
  <si>
    <t>Diazepam injections</t>
  </si>
  <si>
    <t>Hydrocortizone injection</t>
  </si>
  <si>
    <t>Promethacine injection</t>
  </si>
  <si>
    <t>Adrenalin injection</t>
  </si>
  <si>
    <t>Magnesium sulphate injection</t>
  </si>
  <si>
    <t>Nalador</t>
  </si>
  <si>
    <t>Sordium bicarbonate</t>
  </si>
  <si>
    <t>IV Cannulae (size 16-18-20)</t>
  </si>
  <si>
    <t>Disposable syinges 2cc, 5cc,10cc</t>
  </si>
  <si>
    <t>Airway</t>
  </si>
  <si>
    <t>Foley cathetre (size 12-14)</t>
  </si>
  <si>
    <t>Adult laryngoscope</t>
  </si>
  <si>
    <t>Endo tracheal tube</t>
  </si>
  <si>
    <t>Adult ambu bag/ face mask</t>
  </si>
  <si>
    <t>Scissors, plaster, cotton, gauze, swabs</t>
  </si>
  <si>
    <t>Patient waitng area</t>
  </si>
  <si>
    <t>Giving and Taking over book</t>
  </si>
  <si>
    <t>Details of readmission book</t>
  </si>
  <si>
    <t>Infection details book</t>
  </si>
  <si>
    <t>Investigation oncall book for X ray &amp; ECG</t>
  </si>
  <si>
    <t>Details of LSCS book</t>
  </si>
  <si>
    <t>Specimen sending Book</t>
  </si>
  <si>
    <t>Diet Book</t>
  </si>
  <si>
    <t>Ward round Book</t>
  </si>
  <si>
    <t>CSSD book</t>
  </si>
  <si>
    <t>Linen Book</t>
  </si>
  <si>
    <t>Day and Night Report Book</t>
  </si>
  <si>
    <t>Midnight report Book</t>
  </si>
  <si>
    <t>Drug registers</t>
  </si>
  <si>
    <t>Inventry Health 503 for Surgical hardware( bio medical equipments)</t>
  </si>
  <si>
    <t>Inventry HEAlTH 500 for consumables</t>
  </si>
  <si>
    <t>Inventry for instument</t>
  </si>
  <si>
    <t>Duty rosters for staff(NO, MW, JS)</t>
  </si>
  <si>
    <t>Statistic book</t>
  </si>
  <si>
    <t>Standard Method apply 1% hypochlorite solution or TCL powder, Leave at least 10 mins, All instruments should be steriled</t>
  </si>
  <si>
    <t>Decontamination of equipments</t>
  </si>
  <si>
    <t>Blood pressure cuff</t>
  </si>
  <si>
    <t>Stethoscope</t>
  </si>
  <si>
    <t>CTG belts</t>
  </si>
  <si>
    <t>Pinnard</t>
  </si>
  <si>
    <t>Sucker tubes</t>
  </si>
  <si>
    <t>Sucker bottles</t>
  </si>
  <si>
    <t>Sucker machines</t>
  </si>
  <si>
    <t>Suction catheter</t>
  </si>
  <si>
    <t>Spot Lamp</t>
  </si>
  <si>
    <t>Tape</t>
  </si>
  <si>
    <t>Ambu bag</t>
  </si>
  <si>
    <t>Palstic face mask</t>
  </si>
  <si>
    <t>ET tubes</t>
  </si>
  <si>
    <t>Pulse oxymeter</t>
  </si>
  <si>
    <t>Infusion pump</t>
  </si>
  <si>
    <t>Cardiac monitor</t>
  </si>
  <si>
    <t>Whenever contaminated wash with soap and water and dry</t>
  </si>
  <si>
    <t>Wipe with 70% Alcohol</t>
  </si>
  <si>
    <t>Wash at night with detergent and water and dry</t>
  </si>
  <si>
    <t>After usage apply Cidex solution ,leave 30 min, clean both inside and outside of the tube  with strile water  and then wash with soap and water and dry wrap in a  GS towel and store</t>
  </si>
  <si>
    <t>Autoclaved or fill 1% hypochloride solution leave 30 mins ,Wash with soap and water and dry</t>
  </si>
  <si>
    <t>Wipe with  a clean cloth soaked in soap and water or T pol</t>
  </si>
  <si>
    <t>Disposable</t>
  </si>
  <si>
    <t>Wash with detergent and water</t>
  </si>
  <si>
    <t>Disassemble including reservoir tube and bag and wash with detergent and water and dry to each patient</t>
  </si>
  <si>
    <t>Wash with detergent and water dry and wipe 70% alcohol to each patient</t>
  </si>
  <si>
    <t>Dispoasble if to be used clean with Cidex</t>
  </si>
  <si>
    <t>Betadine solution</t>
  </si>
  <si>
    <t>4% Chlohexidine</t>
  </si>
  <si>
    <t>Cetrimide cream after cleaning with         N Saline</t>
  </si>
  <si>
    <t>70%-90% Alcohol</t>
  </si>
  <si>
    <t>Commercially available prepartions Savlon, Detal, Hib scrub)</t>
  </si>
  <si>
    <t>T pol</t>
  </si>
  <si>
    <t>Detergents</t>
  </si>
  <si>
    <t>Soap</t>
  </si>
  <si>
    <t>HDU bed</t>
  </si>
  <si>
    <t>Defibrillator</t>
  </si>
  <si>
    <t>Syringe pump</t>
  </si>
  <si>
    <t>Sucker</t>
  </si>
  <si>
    <t>Bed side tables</t>
  </si>
  <si>
    <t>Bed side lockers</t>
  </si>
  <si>
    <t>Saline stands</t>
  </si>
  <si>
    <t xml:space="preserve">Chairs </t>
  </si>
  <si>
    <t>Table</t>
  </si>
  <si>
    <t>Stainless steel basin</t>
  </si>
  <si>
    <t>Basin stands</t>
  </si>
  <si>
    <t>Stainlesss steel bowls</t>
  </si>
  <si>
    <t>Bed pans</t>
  </si>
  <si>
    <t>Torch</t>
  </si>
  <si>
    <t>Nebulizer(optional)</t>
  </si>
  <si>
    <t>If available wall oxygen or Oxygen cylinder with stand and regulator</t>
  </si>
  <si>
    <t>Airways</t>
  </si>
  <si>
    <t>Facemasks</t>
  </si>
  <si>
    <t>ET tube</t>
  </si>
  <si>
    <t>Adult ambu bag</t>
  </si>
  <si>
    <t>Adult Larygoscope</t>
  </si>
  <si>
    <t>Suction machine</t>
  </si>
  <si>
    <t xml:space="preserve"> IV cannulae/</t>
  </si>
  <si>
    <t>Crash cart</t>
  </si>
  <si>
    <t>Drug trolley IV</t>
  </si>
  <si>
    <t>Drug trolley Oral</t>
  </si>
  <si>
    <t>Storage cuppords</t>
  </si>
  <si>
    <t>Storage drums</t>
  </si>
  <si>
    <t>Buckets for mopping</t>
  </si>
  <si>
    <t xml:space="preserve">Mops </t>
  </si>
  <si>
    <t xml:space="preserve"> Duster </t>
  </si>
  <si>
    <t xml:space="preserve"> Deck brush </t>
  </si>
  <si>
    <t>Broom</t>
  </si>
  <si>
    <t>Admission register</t>
  </si>
  <si>
    <t>Discharge register</t>
  </si>
  <si>
    <t>Handing over forms(ANW toLR/Theatre)</t>
  </si>
  <si>
    <t>Obstetric BHT</t>
  </si>
  <si>
    <t>Patient dining area</t>
  </si>
  <si>
    <t>Sister's room</t>
  </si>
  <si>
    <t>Plaster of the walls are intact (no chiiping, crackes)</t>
  </si>
  <si>
    <t>Amoxycillin (Tab. 250mg)</t>
  </si>
  <si>
    <t>Ampicillin (Tab.250mg</t>
  </si>
  <si>
    <t>IV 500mg</t>
  </si>
  <si>
    <t>Benzyl Penicillin</t>
  </si>
  <si>
    <t>(600mg vial)</t>
  </si>
  <si>
    <t>Cefalexin (250mg tab)</t>
  </si>
  <si>
    <t>Cefotaxime (1g vial)</t>
  </si>
  <si>
    <t>Ceftriaxone (1g vial)</t>
  </si>
  <si>
    <t>Cefuroxime (750mg vial,250mg tab)</t>
  </si>
  <si>
    <t>Cloxacillin (250mg tab)</t>
  </si>
  <si>
    <t>Phenoxymethyl penicillin(250mg tab)</t>
  </si>
  <si>
    <t>Co Amoxiclav (Tab 375g/625g)</t>
  </si>
  <si>
    <t>IV 1.2g</t>
  </si>
  <si>
    <t>Erythromycin (250mg tab)</t>
  </si>
  <si>
    <t>Gentamicin (1ml ampule)</t>
  </si>
  <si>
    <t>Metronidazole (200mg, 400mgtab, 5mg/1ml ampule)</t>
  </si>
  <si>
    <t>Magnesium sulphate (injection) 1g ampule</t>
  </si>
  <si>
    <t>Diazepam (injection) 5mg/1ml</t>
  </si>
  <si>
    <t>Phenobarbital 60mg tab, injection 200mg/1ml ampule)</t>
  </si>
  <si>
    <t>Phenytoin(100mg tab)</t>
  </si>
  <si>
    <t>Hydralazine (25mg tab, 20mg ampule)</t>
  </si>
  <si>
    <t>Labetalol (100mg, 200mg tab, 50mg ampule)</t>
  </si>
  <si>
    <t>Methyldopa (250mg tab)</t>
  </si>
  <si>
    <t>Nifedipine capsule10mg</t>
  </si>
  <si>
    <t xml:space="preserve">Nifedipine (SR) 10mg/20mg </t>
  </si>
  <si>
    <t>Prazosin (0.5mg/1mg tab)</t>
  </si>
  <si>
    <t>Ergometrine (0.5mg Tab)</t>
  </si>
  <si>
    <t>Oxytocin (5units/1ml ampule) – syntocinon)</t>
  </si>
  <si>
    <t>Oxytocin + Ergomatrine (Syntometrine) (0.5mg + 5unit/ml) ampule)</t>
  </si>
  <si>
    <t>Adrenaline  injection (Epinephrine) (10ml ampule)</t>
  </si>
  <si>
    <t>Atropine sulphate (0.6mg tab)</t>
  </si>
  <si>
    <t>Calcium gluconate  (10ml ampule)</t>
  </si>
  <si>
    <t>Digoxin (0.1mg Tab)</t>
  </si>
  <si>
    <t>Ephedrine (15mg/30mg Tab)</t>
  </si>
  <si>
    <t>Frusemide (20mg tables, 2ml ampule)</t>
  </si>
  <si>
    <t>Hydrocortisone (10mg/20mg tab, 100mg vial)</t>
  </si>
  <si>
    <t>Naloxone (0.4mg/ml Ampule)</t>
  </si>
  <si>
    <t>Promethazine (10mg/25mg tab,25mg/ml:1ml ampule)</t>
  </si>
  <si>
    <t>Dopamin injection (40mg/ml: 5ml ampule)</t>
  </si>
  <si>
    <t>Aminophyllin injection (25mg/dl: 10ml ampule)</t>
  </si>
  <si>
    <t>Mannitol IV infusion (10% and 20%)</t>
  </si>
  <si>
    <t>NaHCO3 injection (4.2%: 10ml ampule)</t>
  </si>
  <si>
    <t>Morphine (5mg tab, 10mg/1ml;</t>
  </si>
  <si>
    <t>Pethidine (50mgtab, 50mg/ml: 2ml ampule)</t>
  </si>
  <si>
    <t>Lignocain (20mg/ml: 2ml ampule)</t>
  </si>
  <si>
    <t>Paracetamol (500mg tab)</t>
  </si>
  <si>
    <t>Panadeine (500mg tab)</t>
  </si>
  <si>
    <t>Diclofenac sordium (50mg tab, 50mg/100mg suppositories)</t>
  </si>
  <si>
    <t xml:space="preserve">Tramadole Hydrochloride (50mg suppositories) </t>
  </si>
  <si>
    <t>Nifedipine capsule (10 mg tab)</t>
  </si>
  <si>
    <t>Salbutamol (4mg tab0.5mg/ml: 5ml ampule))</t>
  </si>
  <si>
    <t>Terbutaline Sulphate SC/IV 0.4mg)</t>
  </si>
  <si>
    <t>Betamethasone (0.5mg)</t>
  </si>
  <si>
    <t>Dexamethasone (0.5mg tabs, 1ml ampule</t>
  </si>
  <si>
    <t>Prednisolone (2mg/4mg Tab)</t>
  </si>
  <si>
    <t>5% Dextrose</t>
  </si>
  <si>
    <t>10% Dextrose</t>
  </si>
  <si>
    <t>50% Dextrose</t>
  </si>
  <si>
    <t>Ringer’s lactate</t>
  </si>
  <si>
    <t>Gelafundin</t>
  </si>
  <si>
    <t>Starch</t>
  </si>
  <si>
    <t>Vitamin K (1mg)</t>
  </si>
  <si>
    <t>Heparin (1000u/ml: 1mlampule)</t>
  </si>
  <si>
    <t>Sodium citrate</t>
  </si>
  <si>
    <t>Anti Rho (D) Immune Globulin / Rhoghum</t>
  </si>
  <si>
    <t>Insulin – soluble</t>
  </si>
  <si>
    <t>Vitamin A mega dose (100,000IU)</t>
  </si>
  <si>
    <t>Ranitidine (150mg/300mg tab)</t>
  </si>
  <si>
    <t>Cimetidine injections (100mg/ml: 2ml ampule)</t>
  </si>
  <si>
    <t>Maxalon injection (5mg/ml: 2ml ampule)</t>
  </si>
  <si>
    <t>Ferrous sulphate 200mg</t>
  </si>
  <si>
    <t>Folic acid 1mg</t>
  </si>
  <si>
    <t>Folic acid 5mg</t>
  </si>
  <si>
    <t>Vitamin C 50mg</t>
  </si>
  <si>
    <t>Calcium lactate 300mg</t>
  </si>
  <si>
    <t>Mebendazole 500mg</t>
  </si>
  <si>
    <t>Carbergoline (0.5mg/1mg tab)</t>
  </si>
  <si>
    <t>Conjugated Oestrogen equine (0.625mg Tab)</t>
  </si>
  <si>
    <t>Two chairs for patient and guardian</t>
  </si>
  <si>
    <t>One chair for Nursing Officer o r midwive who is doing admissions</t>
  </si>
  <si>
    <t>Drug formulary</t>
  </si>
  <si>
    <t>Cupboard for storage of consumables</t>
  </si>
  <si>
    <t>Cupboard for storage of drugs</t>
  </si>
  <si>
    <t>Cupboard for Health education Material</t>
  </si>
  <si>
    <t>For each patient wash with detergent and luke warm water , wipe with 70% alcohol and dry in a rack, Never store dipped in Savlon</t>
  </si>
  <si>
    <t>Wash with soap and water weekly</t>
  </si>
  <si>
    <t>Wash with soap and water whenever contaminated</t>
  </si>
  <si>
    <t>Larygoscope</t>
  </si>
  <si>
    <t>ME B4.2.2</t>
  </si>
  <si>
    <t>ME B4.2.3</t>
  </si>
  <si>
    <t>ME B4.2.4</t>
  </si>
  <si>
    <t>ME B4.3.2</t>
  </si>
  <si>
    <t>ME B4.3.3</t>
  </si>
  <si>
    <t>ME B4.3.4</t>
  </si>
  <si>
    <t>If in the ground floor give full marks</t>
  </si>
  <si>
    <t>ME C1.8.4</t>
  </si>
  <si>
    <t>ME C1.8.5</t>
  </si>
  <si>
    <t>ME C1.8.6</t>
  </si>
  <si>
    <t>ME C1.8.7</t>
  </si>
  <si>
    <t>ME C1.8.8</t>
  </si>
  <si>
    <t>ME C1.8.9</t>
  </si>
  <si>
    <t>ME C1.8.10</t>
  </si>
  <si>
    <t>ME C1.8.11</t>
  </si>
  <si>
    <t>ME C1.8.12</t>
  </si>
  <si>
    <t>ME C1.8.13</t>
  </si>
  <si>
    <t>ME C1.8.14</t>
  </si>
  <si>
    <t>ME C1.8.15</t>
  </si>
  <si>
    <t>ME C1.8.16</t>
  </si>
  <si>
    <t>ME C1.8.17</t>
  </si>
  <si>
    <t>ME C1.8.18</t>
  </si>
  <si>
    <t>ME C1.9.1</t>
  </si>
  <si>
    <t>ME C1.9.2</t>
  </si>
  <si>
    <t>ME C1.10.1</t>
  </si>
  <si>
    <t>ME C1.10.2</t>
  </si>
  <si>
    <t>ME C2.2.1</t>
  </si>
  <si>
    <t>ME C2.2.2</t>
  </si>
  <si>
    <t>ME C2.2.3</t>
  </si>
  <si>
    <t>ME C2.2.4</t>
  </si>
  <si>
    <t>ME C2.2.5</t>
  </si>
  <si>
    <t>ME C4.2.1</t>
  </si>
  <si>
    <t>ME C5.1.4</t>
  </si>
  <si>
    <t>ME C5.1.5</t>
  </si>
  <si>
    <t>ME C5.1.6</t>
  </si>
  <si>
    <t>ME C5.3.1</t>
  </si>
  <si>
    <t>ME C5.3.2</t>
  </si>
  <si>
    <t>ME C5.3.3</t>
  </si>
  <si>
    <t>ME C5.3.4</t>
  </si>
  <si>
    <t>ME C5.3.5</t>
  </si>
  <si>
    <t>ME C5.3.6</t>
  </si>
  <si>
    <t>ME C5.3.7</t>
  </si>
  <si>
    <t>ME C5.3.8</t>
  </si>
  <si>
    <t>ME C5.3.9</t>
  </si>
  <si>
    <t>ME C5.3.10</t>
  </si>
  <si>
    <t>ME C6.7.1</t>
  </si>
  <si>
    <t>ME C6.7.2</t>
  </si>
  <si>
    <t>ME C6.6.1</t>
  </si>
  <si>
    <t>ME C6.5.1</t>
  </si>
  <si>
    <t>ME C6.5.2</t>
  </si>
  <si>
    <t>ME C6.4.1</t>
  </si>
  <si>
    <t>ME C6.3.1</t>
  </si>
  <si>
    <t>ME D1.1.4</t>
  </si>
  <si>
    <t>ME D2.1.2</t>
  </si>
  <si>
    <t>ME D2.1.3</t>
  </si>
  <si>
    <t>ME D2.2.3</t>
  </si>
  <si>
    <t>ME D2.4.1</t>
  </si>
  <si>
    <t>ME D2.4.2</t>
  </si>
  <si>
    <t>ME D3.3.3</t>
  </si>
  <si>
    <t>ME D4.1.4</t>
  </si>
  <si>
    <t>ME D6.1.2</t>
  </si>
  <si>
    <t>ME E1.2.5</t>
  </si>
  <si>
    <t>ME E1.3.2</t>
  </si>
  <si>
    <t>ME E2.1.7</t>
  </si>
  <si>
    <t>ME E2.1.8</t>
  </si>
  <si>
    <t>ME E2.1.9</t>
  </si>
  <si>
    <t>ME E2.1.11</t>
  </si>
  <si>
    <t>ME E2.1.12</t>
  </si>
  <si>
    <t>ME E2.1.13</t>
  </si>
  <si>
    <t>ME E2.2.3</t>
  </si>
  <si>
    <t>ME E3.1.3</t>
  </si>
  <si>
    <t>ME E3.3.2</t>
  </si>
  <si>
    <t>ME E4.4.2</t>
  </si>
  <si>
    <t>ME E9.1.5</t>
  </si>
  <si>
    <t>ME E9.2.5</t>
  </si>
  <si>
    <t>ME E9.3.5</t>
  </si>
  <si>
    <t>ME E9.3.6</t>
  </si>
  <si>
    <t>ME E11.1.3</t>
  </si>
  <si>
    <t>ME E12.1.5</t>
  </si>
  <si>
    <t>ME E12.2.1</t>
  </si>
  <si>
    <t>ME E13.1.1</t>
  </si>
  <si>
    <t>ME F4.1.7</t>
  </si>
  <si>
    <t xml:space="preserve">  Standard method                                 1% Hypochloride solution : TCL 30g+1L of water,                       0.5%Hypochloride solution:  TCL 14.3g+1L of water Caution prepare in a place with good ventilation away from patients</t>
  </si>
  <si>
    <t>ME F4.1.8</t>
  </si>
  <si>
    <t>ME F4.3.1</t>
  </si>
  <si>
    <t>ME F4.3.2</t>
  </si>
  <si>
    <t>ME F4.3.3</t>
  </si>
  <si>
    <t>ME F4.3.4</t>
  </si>
  <si>
    <t>ME F4.3.5</t>
  </si>
  <si>
    <t>ME F4.3.6</t>
  </si>
  <si>
    <t>ME F4.3.7</t>
  </si>
  <si>
    <t>ME F4.3.8</t>
  </si>
  <si>
    <t>ME F4.3.9</t>
  </si>
  <si>
    <t xml:space="preserve">Availability of disinfectant as per requirement </t>
  </si>
  <si>
    <t xml:space="preserve">Availability of cleaning agent as per requirement </t>
  </si>
  <si>
    <t>ME F6.1.6</t>
  </si>
  <si>
    <t>ME F6.1.7</t>
  </si>
  <si>
    <t>ME F6.1.8</t>
  </si>
  <si>
    <t>ME F6.1.9</t>
  </si>
  <si>
    <t>ME F6.1.10</t>
  </si>
  <si>
    <t>ME G1.1.2</t>
  </si>
  <si>
    <t>ME G1.1.3</t>
  </si>
  <si>
    <t>ME G1.1.4</t>
  </si>
  <si>
    <t>ME G2.1.2</t>
  </si>
  <si>
    <t>ME G4.2.17</t>
  </si>
  <si>
    <t>Antenatal Clinic</t>
  </si>
  <si>
    <t>Multi disciplinary meetings for management of complicated cases</t>
  </si>
  <si>
    <t>Patient satisfaction Questionaire Identify questions and link</t>
  </si>
  <si>
    <t xml:space="preserve">PI </t>
  </si>
  <si>
    <t xml:space="preserve">Two chairs </t>
  </si>
  <si>
    <t>Side step</t>
  </si>
  <si>
    <t>Waste disposal system</t>
  </si>
  <si>
    <t>Gloves</t>
  </si>
  <si>
    <t>Hand washing area</t>
  </si>
  <si>
    <t>SI/PI/OB</t>
  </si>
  <si>
    <t>IF  No of days without water is 0, Marks 5,                                                      IF  No of days without water is &lt;/=3, Marks 3,                                                               IF  No of days without water is 0&gt;3 Marks 0</t>
  </si>
  <si>
    <t>IF  No of days without electrycity is 0, Marks 5,                                                      IF  No of days without electricity is &lt;/=3, Marks 3,                                                               IF  No of days without electricity is 0&gt;3 Marks 0</t>
  </si>
  <si>
    <t xml:space="preserve">Bulbs, plugpoints ,fans etc are numbered </t>
  </si>
  <si>
    <t>300 deliveries: Morning shift 4,evening 3 and night 2nurses)</t>
  </si>
  <si>
    <t>300 deliveries: Morning shift 4,evening 3 and night 2nurses),  Per shift: ANC 10 patients/1 nurse and  2 HDU beds /1 nurse</t>
  </si>
  <si>
    <t>Multipara monitor (ECG, BP, Saturation, pulse, respiration) or ECG machine (Optional)</t>
  </si>
  <si>
    <t>Foley Catheter</t>
  </si>
  <si>
    <t>If not available 0 marks</t>
  </si>
  <si>
    <t>The system in practice to restrict the visitors to the ward (pass system etc)</t>
  </si>
  <si>
    <t>Availability of wall  funtioning thermometer</t>
  </si>
  <si>
    <t xml:space="preserve">Building is painted/white washed in uniform colour </t>
  </si>
  <si>
    <t>if Emmergency light is not funtional 0 marks</t>
  </si>
  <si>
    <t>OB/SI/RR</t>
  </si>
  <si>
    <t>At the admission to the ward:</t>
  </si>
  <si>
    <t>OB/SI/PI</t>
  </si>
  <si>
    <t>Dating scan if available</t>
  </si>
  <si>
    <t>Physical Examination is done and recorded whenever required</t>
  </si>
  <si>
    <t xml:space="preserve">There is a procedure for obtaining  consultation from other specialities regarding a patient with in the hospital </t>
  </si>
  <si>
    <t>Patient hand over is carried out during the change in the shift</t>
  </si>
  <si>
    <t>bed side tagged</t>
  </si>
  <si>
    <t>special instructions</t>
  </si>
  <si>
    <t xml:space="preserve"> file colour coded</t>
  </si>
  <si>
    <t>Treatment prescribed in  nursing records BHT check</t>
  </si>
  <si>
    <t>Treatment given is recorded in treatment chat BHT check</t>
  </si>
  <si>
    <t>Dressing, mobilization etc BHT check</t>
  </si>
  <si>
    <t>Accident report book</t>
  </si>
  <si>
    <t>Notification book</t>
  </si>
  <si>
    <t>Delgation book for staff(NO, MW, JS)</t>
  </si>
  <si>
    <t xml:space="preserve">Availability of running Water 24X7 </t>
  </si>
  <si>
    <t>Ask from staff 2 marks Observe 3 marks</t>
  </si>
  <si>
    <t>Marks are given as 2 or none</t>
  </si>
  <si>
    <t>Marks are given as 5 if complete, 3 as for inadequately done or no marks if no steps taken</t>
  </si>
  <si>
    <t>Disinfection of syringes is not done in open buckets ?</t>
  </si>
  <si>
    <t>5 marks if correctly said if not no marks</t>
  </si>
  <si>
    <t>5 marks or no marks</t>
  </si>
  <si>
    <t>5 marks at least one survey is done for at least within last five years</t>
  </si>
  <si>
    <t>If staff is awarethat at least SOP is  in practise and applicable in hospital set up 5 marks  should be given</t>
  </si>
  <si>
    <t xml:space="preserve">5 marks at least staff head of the institution is aware about it </t>
  </si>
  <si>
    <t>3 marks at least one round of monitoring done within last 2 years</t>
  </si>
  <si>
    <t>Direct link to Patient stisfaction Questionare</t>
  </si>
  <si>
    <t xml:space="preserve">Service Provider satisfaction  Score </t>
  </si>
  <si>
    <t>Available: 3 marks, Available 24x7: 5 marks</t>
  </si>
  <si>
    <t>Availbility of female Health Worker when transporting patients within the  hospital</t>
  </si>
  <si>
    <t>Patients are informed well, before obtaining the consent (observation the admission)</t>
  </si>
  <si>
    <t>Cubbpards</t>
  </si>
  <si>
    <t>Cahirs</t>
  </si>
  <si>
    <t xml:space="preserve">Management guidelines </t>
  </si>
  <si>
    <t>Emergency Lamp</t>
  </si>
  <si>
    <t xml:space="preserve">Ask </t>
  </si>
  <si>
    <t>Ask the sister  to fill the training needs assessment tools and calculate the percentages base on the information/Trainning gained last five years hyperlink to a tool(10%- 1mark,20%-2marks………100%-10marks)</t>
  </si>
  <si>
    <t>ME H43.1.1</t>
  </si>
  <si>
    <t>ME H43.1.2</t>
  </si>
  <si>
    <t>ME H43.1.3</t>
  </si>
  <si>
    <t>ME E14.2.2</t>
  </si>
  <si>
    <t>ME E14.2.1</t>
  </si>
  <si>
    <t>ME E14.1.2</t>
  </si>
  <si>
    <t>ME E11.1.4</t>
  </si>
  <si>
    <t>ME E11.1.5</t>
  </si>
  <si>
    <t>ME E11.2.1</t>
  </si>
  <si>
    <t>ME E10.1.1</t>
  </si>
  <si>
    <t>ME E10.1.2</t>
  </si>
  <si>
    <t>ME E10.1.3</t>
  </si>
  <si>
    <t>ME C4.5.2</t>
  </si>
  <si>
    <t>ME C4.5.3</t>
  </si>
  <si>
    <t>ME C4.5.4</t>
  </si>
  <si>
    <t>ME C4.5.5</t>
  </si>
  <si>
    <t>ME C4.5.6</t>
  </si>
  <si>
    <t>ME C4.5.7</t>
  </si>
  <si>
    <t>ME C4.3.3</t>
  </si>
  <si>
    <t>ME C4.3.4</t>
  </si>
  <si>
    <t>ME C4.4.2</t>
  </si>
  <si>
    <t>ME C4.4.3</t>
  </si>
  <si>
    <t>Emergency drugs</t>
  </si>
  <si>
    <t>ME D4.4.2</t>
  </si>
  <si>
    <t>ME D4.4.3</t>
  </si>
  <si>
    <t>ME D4.4.4</t>
  </si>
  <si>
    <t>ME D4.6.1</t>
  </si>
  <si>
    <t xml:space="preserve">National Quality Assurance Standards - Sri Lanka </t>
  </si>
  <si>
    <t>Please note when you are not allocating full marks, please give the reason in the remarks column</t>
  </si>
  <si>
    <r>
      <rPr>
        <b/>
        <sz val="16"/>
        <color theme="9" tint="-0.249977111117893"/>
        <rFont val="Calibri"/>
        <family val="2"/>
        <scheme val="minor"/>
      </rPr>
      <t>OB</t>
    </r>
    <r>
      <rPr>
        <b/>
        <sz val="16"/>
        <color theme="1"/>
        <rFont val="Calibri"/>
        <family val="2"/>
        <scheme val="minor"/>
      </rPr>
      <t xml:space="preserve"> - observe;</t>
    </r>
    <r>
      <rPr>
        <b/>
        <sz val="16"/>
        <color theme="9" tint="-0.249977111117893"/>
        <rFont val="Calibri"/>
        <family val="2"/>
        <scheme val="minor"/>
      </rPr>
      <t xml:space="preserve"> SI</t>
    </r>
    <r>
      <rPr>
        <b/>
        <sz val="16"/>
        <color theme="1"/>
        <rFont val="Calibri"/>
        <family val="2"/>
        <scheme val="minor"/>
      </rPr>
      <t xml:space="preserve"> - service provider interveiw; </t>
    </r>
    <r>
      <rPr>
        <b/>
        <sz val="16"/>
        <color theme="9" tint="-0.249977111117893"/>
        <rFont val="Calibri"/>
        <family val="2"/>
        <scheme val="minor"/>
      </rPr>
      <t>PI</t>
    </r>
    <r>
      <rPr>
        <b/>
        <sz val="16"/>
        <color theme="1"/>
        <rFont val="Calibri"/>
        <family val="2"/>
        <scheme val="minor"/>
      </rPr>
      <t xml:space="preserve"> - patient interview; </t>
    </r>
    <r>
      <rPr>
        <b/>
        <sz val="16"/>
        <color theme="9" tint="-0.249977111117893"/>
        <rFont val="Calibri"/>
        <family val="2"/>
        <scheme val="minor"/>
      </rPr>
      <t>RR</t>
    </r>
    <r>
      <rPr>
        <b/>
        <sz val="16"/>
        <color theme="1"/>
        <rFont val="Calibri"/>
        <family val="2"/>
        <scheme val="minor"/>
      </rPr>
      <t xml:space="preserve"> - records review</t>
    </r>
  </si>
  <si>
    <t>Reference</t>
  </si>
  <si>
    <t>Checkpoint</t>
  </si>
  <si>
    <t>Assessment Method</t>
  </si>
  <si>
    <t>Means of Verification</t>
  </si>
  <si>
    <t>Marks Allocated</t>
  </si>
  <si>
    <t>Marks Given</t>
  </si>
  <si>
    <t>Area of Concern - A : Service Provision</t>
  </si>
  <si>
    <t xml:space="preserve">Standard A1: The ward provides Antenatal Services According to Ministry of Health norms </t>
  </si>
  <si>
    <t>ME A1.1.1</t>
  </si>
  <si>
    <t>ME A1.1.2</t>
  </si>
  <si>
    <t>ME A1.2.1</t>
  </si>
  <si>
    <t>ME A1.2.2</t>
  </si>
  <si>
    <t>ME A1.2.3</t>
  </si>
  <si>
    <t>Area of Concern - B : Patient Rights</t>
  </si>
  <si>
    <t xml:space="preserve">ME B1.1: The facility has uniform and user-friendly signage system </t>
  </si>
  <si>
    <t xml:space="preserve">Standard B2: Services are delivered in a manner that is sensitive to gender, religious and cultural needs, and there are no barrier on account of physical  economic, cultural or social reasons. </t>
  </si>
  <si>
    <t>ME B2.1: Services are provided in manner that are sensitive to gender</t>
  </si>
  <si>
    <t xml:space="preserve">ME B3.1: Adequate visual privacy is provided at every point of care </t>
  </si>
  <si>
    <t xml:space="preserve">ME B3.2: Confidentiality of patients records and clinical information is maintained </t>
  </si>
  <si>
    <t>ME B4.3: The facility has defined and established grievance redressal system in place</t>
  </si>
  <si>
    <t>ME B5.1: The facility provides free health  services to pregnant women as per government policy</t>
  </si>
  <si>
    <t>ME B5.2: The facility ensures that drugs prescribed are available at Pharmacy and wards</t>
  </si>
  <si>
    <t xml:space="preserve">ME B5.3: It is ensured that facilities for the prescribed investigations are available at the facility </t>
  </si>
  <si>
    <t>Area of Concern - C : Inputs</t>
  </si>
  <si>
    <t xml:space="preserve">ME C2.3: Physical condition of buildings are safe for providing patient care </t>
  </si>
  <si>
    <t xml:space="preserve">ME C3.3: The ward has a system of periodic training of staff  for fire and other disaster situation </t>
  </si>
  <si>
    <t xml:space="preserve">ME C4.4: The facility has adequate support / general staff </t>
  </si>
  <si>
    <t>ME C5.2.2</t>
  </si>
  <si>
    <t>ME C6.4: Availability of Equipment for Storage</t>
  </si>
  <si>
    <t xml:space="preserve">Area of Concern - D : Support Services </t>
  </si>
  <si>
    <t>ME D1.1: The facility has established system for maintenance of critical Equipment</t>
  </si>
  <si>
    <t xml:space="preserve">ME D1.2: The facility has established procedure for internal and external calibration of measuring Equipment </t>
  </si>
  <si>
    <t xml:space="preserve">ME D2.1: There is established procedure for forecasting and indenting drugs and consumables </t>
  </si>
  <si>
    <t>Stock level are daily updated</t>
  </si>
  <si>
    <t xml:space="preserve">ME D2.6: There is process for storage of vaccines and other drugs, requiring controlled temperature </t>
  </si>
  <si>
    <t xml:space="preserve">ME D3.1: The facility provides adequate illumination level at patient care areas </t>
  </si>
  <si>
    <t xml:space="preserve">ME D3.2: The facility has provision of restriction of visitors in patient areas </t>
  </si>
  <si>
    <t>ME D3.5: The facility has established measure for safety and security of female staff</t>
  </si>
  <si>
    <t xml:space="preserve">ME D4.1: Exterior of the  facility building is maintained appropriately </t>
  </si>
  <si>
    <t xml:space="preserve">ME D4.2: Patient care areas are clean and hygienic </t>
  </si>
  <si>
    <t xml:space="preserve">ME D4.3: Hospital infrastructure is adequately maintained </t>
  </si>
  <si>
    <t>ME D5.2: The facility ensures adequate power backup in all patient care areas as per load</t>
  </si>
  <si>
    <t xml:space="preserve">Area of Concern - E : Clinical Services </t>
  </si>
  <si>
    <t xml:space="preserve">ME E1.2: There is established procedure for admission of patients </t>
  </si>
  <si>
    <t xml:space="preserve">ME E1.3: There is established procedure for managing patients, in case beds are not available at the facility </t>
  </si>
  <si>
    <t xml:space="preserve">ME E2.1: There is established procedure for initial assessment of patients </t>
  </si>
  <si>
    <t xml:space="preserve">ME E2.2: There is established procedure for follow-up/ reassessment of Patients </t>
  </si>
  <si>
    <t xml:space="preserve">ME E3.3: A person is identified for care during all steps of care </t>
  </si>
  <si>
    <t>ME E6.1: The facility ensured that drugs are prescribed in generic name only</t>
  </si>
  <si>
    <t>ME E6.2: There is procedure of rational use of drugs</t>
  </si>
  <si>
    <t>ME E7.2: Medication orders are written legibly and adequately</t>
  </si>
  <si>
    <t xml:space="preserve">ME E7.3: There is a procedure to check drug before administration/ dispensing </t>
  </si>
  <si>
    <t xml:space="preserve">ME E8.1: All the assessments, re-assessment and investigations are recorded and updated </t>
  </si>
  <si>
    <t xml:space="preserve">ME E8.2: All treatment plan prescription/orders are recorded in the patient records. </t>
  </si>
  <si>
    <t xml:space="preserve">ME E8.3: Care provided to each patient is recorded in the patient records </t>
  </si>
  <si>
    <t xml:space="preserve">ME E8.4: Procedures performed are written on patients records </t>
  </si>
  <si>
    <t xml:space="preserve">ME E8.5: Adequate form and formats are available at point of use </t>
  </si>
  <si>
    <t xml:space="preserve">ME E8.6: Register/records are maintained as per guidelines </t>
  </si>
  <si>
    <t>ME E8.7: The facility ensures safe and adequate storage and retrieval  of medical records</t>
  </si>
  <si>
    <t xml:space="preserve">ME E9.1: Discharge is done after assessing patient readiness </t>
  </si>
  <si>
    <t xml:space="preserve">ME E9.2: Case summary and follow-up instructions are provided at the discharge  </t>
  </si>
  <si>
    <t>ME E9.4:  The facility has established procedure for patients leaving the facility against medical advice, absconding, etc</t>
  </si>
  <si>
    <t xml:space="preserve">ME E11.2:  The facility has disaster management plan in place </t>
  </si>
  <si>
    <t>Area of Concern - F : Infection Control</t>
  </si>
  <si>
    <t xml:space="preserve">ME F2.1:  Hand washing facilities are provided at point of use </t>
  </si>
  <si>
    <t xml:space="preserve">ME F2.2:  The facility staff is trained in hand washing practices and they adhere to standard hand washing practices </t>
  </si>
  <si>
    <t xml:space="preserve">ME F3.1:  The facility ensures adequate personal protection Equipment as per requirements </t>
  </si>
  <si>
    <t xml:space="preserve">ME F3.2:  The facility staff adheres to standard personal protection practices </t>
  </si>
  <si>
    <t xml:space="preserve">ME F4.1:  The facility ensures standard practices and materials for decontamination and cleaning of instruments and  procedures areas </t>
  </si>
  <si>
    <t xml:space="preserve">ME F4.2:  The facility ensures standard practices and materials for disinfection and sterilization of instruments and equipment </t>
  </si>
  <si>
    <t xml:space="preserve">Standard F5:  Physical layout and environmental control of the patient care areas ensures infection prevention </t>
  </si>
  <si>
    <t xml:space="preserve">ME F5.2:  The facility ensures availability of  standard materials for cleaning and disinfection of patient care areas </t>
  </si>
  <si>
    <t xml:space="preserve">ME F5.3:  The facility ensures standard practices are followed for the cleaning and disinfection of patient care areas </t>
  </si>
  <si>
    <t>ME F6.1:  The facility Ensures segregation of Bio Medical Waste as per guidelines and 'on-site' management of waste is carried out as per guidelines</t>
  </si>
  <si>
    <t>Area of Concern - G : Quality Management</t>
  </si>
  <si>
    <t>ME G2.1:  Service  satisfaction surveys are conducted at periodic intervals</t>
  </si>
  <si>
    <t xml:space="preserve">ME G3.1:  The facility has established internal quality assurance programme in key departments </t>
  </si>
  <si>
    <t>ME G3.2:  The facility has established system for use of check lists in different departments and services</t>
  </si>
  <si>
    <t xml:space="preserve">ME G4.1:  Departmental standard operating procedures are available </t>
  </si>
  <si>
    <t xml:space="preserve">ME G4.2:  Standard Operating Procedures adequately describes process and procedures </t>
  </si>
  <si>
    <t xml:space="preserve">ME G4.3:  Staff is trained and aware of the procedures written in SOPs </t>
  </si>
  <si>
    <t xml:space="preserve">ME G4.4:  Work instructions are displayed at Point of use </t>
  </si>
  <si>
    <t xml:space="preserve">ME G5.3:  The facility takes corrective action to improve the processes </t>
  </si>
  <si>
    <t xml:space="preserve">ME G6.2:  The facility conducts the periodic prescription/ medical/death audits </t>
  </si>
  <si>
    <t>ME G7.1:  The facility periodically defines its quality objectives and key departments have their own objectives</t>
  </si>
  <si>
    <t xml:space="preserve">ME G7.2:  Quality policy and objectives are disseminated and staff is aware of that </t>
  </si>
  <si>
    <t xml:space="preserve">ME G7.3:  Progress towards quality objectives is monitored periodically </t>
  </si>
  <si>
    <t xml:space="preserve">ME G8.1:  The facility uses method for quality improvement in services </t>
  </si>
  <si>
    <t xml:space="preserve">ME G8.2:  The facility uses tools for quality improvement in services </t>
  </si>
  <si>
    <t>Area of Concern - H : Outcome</t>
  </si>
  <si>
    <t xml:space="preserve">ME H1.1: Facility measures productivity Indicators on monthly basis </t>
  </si>
  <si>
    <t>ME A1.1: Clinical Services</t>
  </si>
  <si>
    <t>ME A1.2: Supportive Services</t>
  </si>
  <si>
    <t>ME A1.2.4</t>
  </si>
  <si>
    <t>ME A1.2.5</t>
  </si>
  <si>
    <t>ME A1.2.6</t>
  </si>
  <si>
    <t>ME A1.2.7</t>
  </si>
  <si>
    <t>ME A1.2.8</t>
  </si>
  <si>
    <t>ME A1.2.9</t>
  </si>
  <si>
    <t>ME A1.2.10</t>
  </si>
  <si>
    <t>ME A1.2.11</t>
  </si>
  <si>
    <t>ME A1.2.12</t>
  </si>
  <si>
    <t>ME A1.2.13</t>
  </si>
  <si>
    <t>ME A1.2.14</t>
  </si>
  <si>
    <t>Availability of Dedicated Obstetric theatre/Obstetric room in theatre complex/ dedicated theatre bed for obstetric patients</t>
  </si>
  <si>
    <t>Availability of designated HDU beds (2) within antenatal ward</t>
  </si>
  <si>
    <t>ME A1.3: Audits</t>
  </si>
  <si>
    <t>ME A1.3.1</t>
  </si>
  <si>
    <t>ME A1.3.2</t>
  </si>
  <si>
    <t xml:space="preserve">Standard B1: The ward provides the information to care seekers, their families &amp; community about the available  services  and their modalities </t>
  </si>
  <si>
    <t>ME B1.2: The facility displays the services and entitlements available for patients</t>
  </si>
  <si>
    <t xml:space="preserve">National Quality Assurance Standards </t>
  </si>
  <si>
    <t>Area of Concern / Standard / Measurable Element / Checkpoint</t>
  </si>
  <si>
    <t>Marks Obtained</t>
  </si>
  <si>
    <t>%</t>
  </si>
  <si>
    <t>Status</t>
  </si>
  <si>
    <t>Result</t>
  </si>
  <si>
    <t>ME C4.5: The staff has been provided required training / skill sets</t>
  </si>
  <si>
    <t>Area of Concern - D : Support Services</t>
  </si>
  <si>
    <t>ok</t>
  </si>
  <si>
    <t>ME E14.2: The facility has standard procedures for handling the death in the hospital</t>
  </si>
  <si>
    <t>Final Score Card</t>
  </si>
  <si>
    <t>Area of Concern</t>
  </si>
  <si>
    <t>Rank</t>
  </si>
  <si>
    <t>A : Service Provision</t>
  </si>
  <si>
    <t>B : Patient Rights</t>
  </si>
  <si>
    <t>C : Inputs</t>
  </si>
  <si>
    <t>D : Support Services</t>
  </si>
  <si>
    <t xml:space="preserve">E : Clinical Services </t>
  </si>
  <si>
    <t>F : Infection Control</t>
  </si>
  <si>
    <t>G : Quality Management</t>
  </si>
  <si>
    <t>H : Outcome</t>
  </si>
  <si>
    <t>TOTAL:</t>
  </si>
  <si>
    <t>Enter the Percentages for Evaluation</t>
  </si>
  <si>
    <t>from</t>
  </si>
  <si>
    <t>to</t>
  </si>
  <si>
    <t>Bad</t>
  </si>
  <si>
    <t>Average</t>
  </si>
  <si>
    <t>Good</t>
  </si>
  <si>
    <t>Excellent</t>
  </si>
  <si>
    <t>ME B1.3: Patients &amp; visitors are sensitised and educated through appropriate IEC / BCC approaches</t>
  </si>
  <si>
    <t>IEC Material is displayed on the walls. ( scale marks out of 10)</t>
  </si>
  <si>
    <t>ME B1.4: IInformation is available in local language and easy to understand</t>
  </si>
  <si>
    <t>ME B1.5: IInformation is available in local language and easy to understand</t>
  </si>
  <si>
    <t xml:space="preserve">ME B1.6: The ward provides information to patients and visitor through an exclusive set-up. </t>
  </si>
  <si>
    <t>Summary of the Checklist for Antenatal Ward</t>
  </si>
  <si>
    <t>Availability of Isolation room</t>
  </si>
  <si>
    <t xml:space="preserve">Availability of ambulance Services 24X7 </t>
  </si>
  <si>
    <t>Availability of inward Ultrasound scan facilities</t>
  </si>
  <si>
    <t>Availability of Laboratory services available 24*7</t>
  </si>
  <si>
    <t>Availability of Indoor pharmacy (1 per hospital)</t>
  </si>
  <si>
    <t xml:space="preserve">Availability of Central Sterilization unit </t>
  </si>
  <si>
    <t xml:space="preserve">Availability of Health Education Unit  </t>
  </si>
  <si>
    <t xml:space="preserve">Availability of Infection control Unit  </t>
  </si>
  <si>
    <t>Availability of GBV care centre/ counselling  facilities for affected women (1 per hospital)</t>
  </si>
  <si>
    <t>Availbility of Judicial Medical Services (Consultant JMO)</t>
  </si>
  <si>
    <t>Availability of Maternal death audit</t>
  </si>
  <si>
    <t xml:space="preserve">Availability of severe morbidity auditing system </t>
  </si>
  <si>
    <t xml:space="preserve">ME B2.2: Access to facility is provided without any physical barrier &amp; and friendly to people with disabilities </t>
  </si>
  <si>
    <t>Standard B3: The ward maintains privacy, confidentiality &amp; dignity of patient, and has a system for guarding patient related information.</t>
  </si>
  <si>
    <t xml:space="preserve">ME B3.3: The facility/ward ensures the behaviours of staff is dignified and respectful, while delivering the services </t>
  </si>
  <si>
    <t>ME B3.4: The facility/ward  ensures privacy and confidentiality to every patient, especially of those conditions having social stigma, and also safeguards vulnerable groups</t>
  </si>
  <si>
    <t xml:space="preserve">Standard B4: The Ward has defined and established procedures for informing patients about the medical condition, and involving them in treatment planning, and facilitates informed decision making    </t>
  </si>
  <si>
    <t xml:space="preserve">ME B4.1: There is established procedures for taking informed consent before treatment and procedures  </t>
  </si>
  <si>
    <t xml:space="preserve">ME B4.2: Information about the treatment is shared with patients or guardians, regularly </t>
  </si>
  <si>
    <t>Standard B5: The Ward ensures that there are no financial barrier to access, or receiving maternal care services</t>
  </si>
  <si>
    <t>Ask from few patients whether they have paid for this</t>
  </si>
  <si>
    <t>Standard C1: The Ward has infrastructure for delivery of assured services, and available infrastructure meets the prevalent norms</t>
  </si>
  <si>
    <t>ME C1.1: Location of the ANW</t>
  </si>
  <si>
    <t xml:space="preserve">ME C1.2: Departments have layout and demarcated areas as per functions </t>
  </si>
  <si>
    <t>Availability of duty station for doctors</t>
  </si>
  <si>
    <t>Availability of duty station for nurses</t>
  </si>
  <si>
    <t xml:space="preserve">ME C1.3: The ward is planned to ensure structure follows the function/processes (Structure commensurate with the function of the hospital) </t>
  </si>
  <si>
    <t xml:space="preserve">ME C1.4: Ward has adequate space as per patient or work load  </t>
  </si>
  <si>
    <t>Bed Adequecy (10 beds per 100 deliveries per month)Calculate</t>
  </si>
  <si>
    <t>ME C1.5:  The ward has adequate circulation area and open spaces according to need and local law</t>
  </si>
  <si>
    <t>Measure and check Space between two beds should be at least 4 ft and clearance between head end of bed and wall should be at least 1 ft and between side of bed and wall should be 2 ft</t>
  </si>
  <si>
    <t>Measure and check Corridor should be at least  3 meters wide</t>
  </si>
  <si>
    <t>ME C1.6: The ward has adequate toilet facilities</t>
  </si>
  <si>
    <t>ME C1.7: The ward has 24*7 water supply</t>
  </si>
  <si>
    <t>ME C1.8: The ward have adequate communication facilities 24x7</t>
  </si>
  <si>
    <t>ME C1.9: The ward have 24*7 electricity supply</t>
  </si>
  <si>
    <t>ME C1.10: The ward have failities for health education and entertainment</t>
  </si>
  <si>
    <t xml:space="preserve">Standard C2:The Ward ensures the physical safety of the infrastructure. </t>
  </si>
  <si>
    <t xml:space="preserve">ME C2.1: The ward ensures the seismic safety of the infrastructure  </t>
  </si>
  <si>
    <t xml:space="preserve"> Check for fixtures and furniture like cupboards, cabinets, and heavy equipments , hanging objects are properly fastened and secured </t>
  </si>
  <si>
    <t xml:space="preserve">ME C2.2: The ward ensures safety of electrical establishment </t>
  </si>
  <si>
    <t xml:space="preserve">Standard C3: The Ward has established Programme for fire safety and other disaster </t>
  </si>
  <si>
    <t>ME C3.1: The ward has plan for prevention of fire</t>
  </si>
  <si>
    <t xml:space="preserve">ME C3.2: The ward has adequate fire fighting Equipment </t>
  </si>
  <si>
    <t xml:space="preserve">Standard C4: The Ward has adequate qualified and trained staff,  required for providing the assured services to the current case load </t>
  </si>
  <si>
    <t xml:space="preserve">ME C4.1: The ward has adequate specialist doctors as per service provision </t>
  </si>
  <si>
    <t xml:space="preserve">ME C4.2: The ward has adequate Medical Officers as per service provision and work load </t>
  </si>
  <si>
    <t xml:space="preserve">Availability of on duty/on call Medical officer (SHO/Registrar, not an intern) at 24*7 </t>
  </si>
  <si>
    <t xml:space="preserve">ME C4.3: The facility has adequate nursing staff as per service provision and work load </t>
  </si>
  <si>
    <t>Standard C5: The Ward provides drugs and consumables required for assured services.</t>
  </si>
  <si>
    <t xml:space="preserve">ME C5.1: The ward have adequate consumables at point of use </t>
  </si>
  <si>
    <t>Availability of adequate amounts of : Sanitary pads</t>
  </si>
  <si>
    <t>Availability of adequate amounts of : Dressings</t>
  </si>
  <si>
    <t xml:space="preserve"> Availability of adequate amounts of : Syringes </t>
  </si>
  <si>
    <t xml:space="preserve"> Availability of adequate amounts of : IV Sets </t>
  </si>
  <si>
    <t>Availability of adequate amounts of : Cathetres</t>
  </si>
  <si>
    <t xml:space="preserve"> Availability of adequate amounts of : Antiseptic Solutions </t>
  </si>
  <si>
    <t xml:space="preserve">ME C5.2: Emergency drug trays are maintained at every point of care, where ever it may be needed  </t>
  </si>
  <si>
    <t>Essential Items</t>
  </si>
  <si>
    <t>ME C5.3: Essential drugs for Obstetric care</t>
  </si>
  <si>
    <t>Standard C6: The Ward has equipment &amp; instruments required for assured list of services.</t>
  </si>
  <si>
    <t>ME C6.1: Basic furniture,  general items &amp; Equipments</t>
  </si>
  <si>
    <t>Chairs for  officers (revolving)</t>
  </si>
  <si>
    <t>Waiting area chairs</t>
  </si>
  <si>
    <t>Adminssion area</t>
  </si>
  <si>
    <t>Adult Weighing scale</t>
  </si>
  <si>
    <t>Patients trolleys</t>
  </si>
  <si>
    <t>Wheel chair</t>
  </si>
  <si>
    <t>Computer with printer</t>
  </si>
  <si>
    <t xml:space="preserve">ME C6.2: Availability of equipment &amp; instruments  monitoring of patients </t>
  </si>
  <si>
    <t>Availability of functional Equipment  &amp; Instruments  for examination and Monitoring  in HDU area</t>
  </si>
  <si>
    <t>For multipara monitor 5 marks / If only ECG machine 3 marks / If nothing 0 marks</t>
  </si>
  <si>
    <t>if oxygen is not available 0 marks</t>
  </si>
  <si>
    <t>ME C6.3: Availability of equipment &amp; instruments for diagnostic procedures being undertaken in the facility</t>
  </si>
  <si>
    <t>To give marks instruments should be functional. Otherwise no marks</t>
  </si>
  <si>
    <t>ME C6.5: Availability of Equipment for Storage</t>
  </si>
  <si>
    <t>ME C6.6: Availability of functional equipment and instruments for support services</t>
  </si>
  <si>
    <t xml:space="preserve">ME C6.7: The ward  have patient furniture and fixtures as per  service provision </t>
  </si>
  <si>
    <t>ME C5.2+D262:D280</t>
  </si>
  <si>
    <t xml:space="preserve">ME C4.6: Facilities area vailable for in service training </t>
  </si>
  <si>
    <t xml:space="preserve">Standard D1: The Ward has established Programme for inspection, testing and maintenance and calibration of Equipment. </t>
  </si>
  <si>
    <t>Standard D2: The Ward has defined procedures for storage, inventory management and dispensing of drugs in pharmacy and ward</t>
  </si>
  <si>
    <t xml:space="preserve">Requisition are timely placed            </t>
  </si>
  <si>
    <t>ME D2.2: The ward ensures proper storage of drugs and consumables</t>
  </si>
  <si>
    <t xml:space="preserve">ME D2.3: The ward ensures management of expiry and near expiry drugs </t>
  </si>
  <si>
    <t>ME D2.4: The ward has established procedure for inventory management techniques</t>
  </si>
  <si>
    <t xml:space="preserve">ME D2.5: There is a procedure for periodically replenishing the drugs in ward </t>
  </si>
  <si>
    <t xml:space="preserve">ME D2.7: There is a procedure for secure and storage of narcotic and psychotropic drugs </t>
  </si>
  <si>
    <t xml:space="preserve">Standard D3: The Ward provides safe, secure and comfortable environment to staff, patients and visitors. </t>
  </si>
  <si>
    <t>ME D3.3: The facility ensures safe and comfortable environment for patients and service providers</t>
  </si>
  <si>
    <t xml:space="preserve">ME D3.4: The facility has security system in place at patient care areas </t>
  </si>
  <si>
    <t xml:space="preserve">Standard D4: The Ward has established Programme for maintenance and upkeep of the facility </t>
  </si>
  <si>
    <t>ME D4.4: Beds are maintained well.</t>
  </si>
  <si>
    <t xml:space="preserve">ME D4.5: The facility has policy of removal of condemned junk material </t>
  </si>
  <si>
    <t xml:space="preserve">ME D4.6: The facility has established procedures for pest, rodent and animal control </t>
  </si>
  <si>
    <t>Standard D5: The Ward ensures 24X7 water and power backup as per requirement of service delivery, and support services norms</t>
  </si>
  <si>
    <t xml:space="preserve">ME D5.1: The facility has adequate arrangement storage and supply of  water in all functional areas  </t>
  </si>
  <si>
    <t xml:space="preserve">Standard D6: Dietary services are available as per service provision and nutritional requirement of the patients. </t>
  </si>
  <si>
    <t xml:space="preserve">ME D6.1: The facility has provision of nutritional assessment of the patients </t>
  </si>
  <si>
    <t xml:space="preserve">ME D6.2: Hospital has standard procedures for preparation, handling, storage and distribution of diets, as per requirement of patients </t>
  </si>
  <si>
    <t xml:space="preserve">Standard D7: The Ward ensures clean linen to the patients </t>
  </si>
  <si>
    <t>ME D7.1: The facility has adequate sets of linen</t>
  </si>
  <si>
    <t>ME C7.1.1</t>
  </si>
  <si>
    <t xml:space="preserve">ME D7.2: The facility has established procedures for changing of linen in patient care areas </t>
  </si>
  <si>
    <t>ME D7.3: The facility has standard procedures for handling , collection, transportation and washing  of linen</t>
  </si>
  <si>
    <t xml:space="preserve">Standard D8: Roles &amp; Responsibilities of administrative and clinical staff are determined as per govt. regulations and standards operating procedures.  </t>
  </si>
  <si>
    <t xml:space="preserve">ME D8.1: The facility has established job description as per govt guidelines </t>
  </si>
  <si>
    <t xml:space="preserve">ME D8.2: The facility has a established procedure for duty roster </t>
  </si>
  <si>
    <t>ME D8.3: The facility ensures the adherence to dress code as mandated by its administration / the health department</t>
  </si>
  <si>
    <t>ME D8.2.1</t>
  </si>
  <si>
    <t>ME D8.2.2</t>
  </si>
  <si>
    <t>ME D8.3.1</t>
  </si>
  <si>
    <t>Standard D9: The Ward has established procedure for monitoring the quality of outsourced services and adheres to contractual obligations</t>
  </si>
  <si>
    <t>ME D9.1: There is established system for contract management for out sourced services</t>
  </si>
  <si>
    <t>ME D9.1.1</t>
  </si>
  <si>
    <t>ME D8.1.1</t>
  </si>
  <si>
    <t xml:space="preserve">Standard E1:  The Ward has defined procedures for registration,  consultation and admission of patients. </t>
  </si>
  <si>
    <t xml:space="preserve">ME E1.1: The ward has established procedure for registration of patients </t>
  </si>
  <si>
    <t xml:space="preserve">Standard E2:  The Ward has defined and established procedures for clinical assessment and reassessment of the patients. </t>
  </si>
  <si>
    <t>Standard E3:  The Ward has defined and established procedures for continuity of care of patient and referral</t>
  </si>
  <si>
    <t>ME E3.1: The ward has established procedure for continuity of care during interdepartmental transfer</t>
  </si>
  <si>
    <t>ME E3.2: The ward provides appropriate referral linkages to the patients/Services  for transfer to other/higher facilities to assure the continuity of care.</t>
  </si>
  <si>
    <t>Standard E4:  The Ward has defined and established procedures for nursing care</t>
  </si>
  <si>
    <t xml:space="preserve">ME E4.1: Procedure for identification of patients is established at the facility </t>
  </si>
  <si>
    <t>ME E4.2: Procedure for ensuring timely and accurate nursing care as per treatment plan is established at the facility</t>
  </si>
  <si>
    <t>Check for treatment chart are updated and drugs given are marked. Co relate it with drugs and doses prescribed.BHT check</t>
  </si>
  <si>
    <t>ME E4.3: There is established procedure of patient hand over, whenever staff duty change happens</t>
  </si>
  <si>
    <t xml:space="preserve">ME E4.4: Nursing records are maintained </t>
  </si>
  <si>
    <t>(FHS/3time, temp: 2times, BO/PU, FM, Diet BHT check</t>
  </si>
  <si>
    <t>Check few BHTs of complicated cases and  check whether monitored according to the advice given BHT check</t>
  </si>
  <si>
    <t xml:space="preserve">Standard E5:  The Ward has a procedure to identify high risk and vulnerable patients.  </t>
  </si>
  <si>
    <t>ME E5.1: The ward  identifies high risk  patients and ensure their care, as per their need</t>
  </si>
  <si>
    <t xml:space="preserve">Standard E6:   The Ward follows standard treatment guidelines defined by  government for prescribing the generic drugs &amp; their rational use. </t>
  </si>
  <si>
    <t>Standard E7:  The Ward has defined procedures for safe drug administration</t>
  </si>
  <si>
    <t xml:space="preserve">ME E7.1: There is process for identifying and cautious administration of high alert drugs  </t>
  </si>
  <si>
    <t xml:space="preserve">ME E7.4: There is a system to ensure right medicine is given to right patient  </t>
  </si>
  <si>
    <t xml:space="preserve">ME E7.5: Patient is counselled for self drug administration </t>
  </si>
  <si>
    <t>Standard E8:  The Ward has defined and established procedures for maintaining, updating of patients’ clinical records and their storage</t>
  </si>
  <si>
    <t>Standard E9:  The Ward has defined and established procedures for discharge of patient.</t>
  </si>
  <si>
    <t xml:space="preserve">ME E9.3: Counselling services are provided as during discharges wherever required </t>
  </si>
  <si>
    <t xml:space="preserve">ME E10.1: The facility/ward has disaster management plan in place </t>
  </si>
  <si>
    <t xml:space="preserve">Standard E10:  The Ward has defined and established procedures for Emergency Services and Disaster Management </t>
  </si>
  <si>
    <t xml:space="preserve">Standard E11:  The Ward has defined and established procedures of diagnostic services  </t>
  </si>
  <si>
    <t xml:space="preserve">ME E11.1: There are established  procedures for Pre-testing Activities </t>
  </si>
  <si>
    <t>Standard E12:  The Ward has defined and established procedures for Blood Bank/Storage Management and Transfusion.</t>
  </si>
  <si>
    <t xml:space="preserve">ME E12.1: There is established procedure for transfusion of blood </t>
  </si>
  <si>
    <t xml:space="preserve">ME E12.2:  There is a established procedure for monitoring and reporting Transfusion complication </t>
  </si>
  <si>
    <t xml:space="preserve">Standard E13:   The Ward has established procedures for Anaesthetic Services </t>
  </si>
  <si>
    <t xml:space="preserve">ME E13.1: Death of admitted patient/ intrauterine death  is adequately recorded and communicated </t>
  </si>
  <si>
    <t>Standard E14:  The Ward has defined and established procedures for end of life care and death</t>
  </si>
  <si>
    <t xml:space="preserve">ME E14.1:  Death of admitted patient/ intrauterine death  is adequately recorded and communicated </t>
  </si>
  <si>
    <t>Standard F1:  The Ward has infection control Programme and procedures in place for prevention and measurement of hospital associated infection</t>
  </si>
  <si>
    <t>ME F1.1: Facility  has provision for Passive  and active culture surveillance of critical &amp; high risk areas</t>
  </si>
  <si>
    <t xml:space="preserve">ME F1.2:  The facility measures hospital associated infection rates </t>
  </si>
  <si>
    <t xml:space="preserve">ME F1.3:  There is Provision of Periodic Medical Check-up and immunization of staff </t>
  </si>
  <si>
    <t>Hepatitis B, Tetanus Toxid etc.</t>
  </si>
  <si>
    <t xml:space="preserve">ME F1.4:  The facility has established procedures for regular monitoring of infection control practices </t>
  </si>
  <si>
    <t>ME F1.5:  The facility has defined and established antibiotic policy</t>
  </si>
  <si>
    <t>Standard F2:  The Ward has defined and Implemented procedures for ensuring hand hygiene practices and antisepsis</t>
  </si>
  <si>
    <t xml:space="preserve">Check for availability of wash basin near the point of use. </t>
  </si>
  <si>
    <t>Availability of  hand washing Facility at Point of Use (demarcated area for hand washing)</t>
  </si>
  <si>
    <t>ME F2.3:  The facility ensures standard practices and materials for antisepsis</t>
  </si>
  <si>
    <t xml:space="preserve">Availability of Antiseptic Solutions eg, alcohol   </t>
  </si>
  <si>
    <t xml:space="preserve">Standard F3:  The Ward ensures standard practices and materials for Personal protection </t>
  </si>
  <si>
    <t xml:space="preserve">Standard F4:  The Ward has standard procedures for processing of equipment and instruments </t>
  </si>
  <si>
    <t xml:space="preserve">Decontamination of the procedure surface like Examination table , Patients Beds Stretcher/Trolleys  etc. </t>
  </si>
  <si>
    <t>Decontamination of operating &amp; Procedure surfaces of patient.</t>
  </si>
  <si>
    <t xml:space="preserve">ask from the staff" How do you decontaminate the examination bed  Ask from staff 3 marks Observe 5 marks   ( By standard method daily clean with soap and water or Tpol using a clean cloth,Weakly wash with soap and water or T pol </t>
  </si>
  <si>
    <t xml:space="preserve">ME F4.3:  the ANW has Functional likage with CSSD </t>
  </si>
  <si>
    <t xml:space="preserve">ME F5.1:  Layout of the ward is conducive for the infection control practices </t>
  </si>
  <si>
    <t xml:space="preserve">ME F5.4:  The facility ensures segregation infectious patients </t>
  </si>
  <si>
    <t xml:space="preserve">Standard F6:  The Ward has defined and established procedures for segregation, collection, treatment and disposal of Bio Medical and hazardous Waste. </t>
  </si>
  <si>
    <t xml:space="preserve">ME F6.2: The facility ensures transportation and disposal of waste as per guidelines </t>
  </si>
  <si>
    <t>Should be available near  the point of generation like nursing station and injection room 5 marks or none</t>
  </si>
  <si>
    <t>Staff knows what to do in case of shape injury. Whom to report. See if any reporting has been done 5 marks or no marks</t>
  </si>
  <si>
    <t xml:space="preserve">Standard G1:  The Ward has established organizational framework for quality improvement </t>
  </si>
  <si>
    <t xml:space="preserve">ME G1.1:  Facility has a quality team in place </t>
  </si>
  <si>
    <t>Standard G2: The Ward has established system for patient and employee satisfaction</t>
  </si>
  <si>
    <t xml:space="preserve">Standard G3:  The Ward has established internal and external quality assurance Programmes wherever it is critical to quality.  </t>
  </si>
  <si>
    <t xml:space="preserve">Standard G4:  The Ward has established, documented implemented and maintained Standard Operating Procedures for all key processes and support services. </t>
  </si>
  <si>
    <t xml:space="preserve">Standard G5:  The Ward maps its key processes and seeks to make them more efficient by reducing non value adding activities and wastages </t>
  </si>
  <si>
    <t xml:space="preserve">ME G5.1:  The facility maps its critical processes  </t>
  </si>
  <si>
    <t xml:space="preserve">ME G5.2: The facility identifies non value adding activities / waste / redundant activities </t>
  </si>
  <si>
    <t>Standard G6:  The Ward has established system of periodic review as internal  assessment (clinical audits, death reviews)</t>
  </si>
  <si>
    <t xml:space="preserve">ME G6.1:  The facility conducts periodic internal assessment </t>
  </si>
  <si>
    <t xml:space="preserve">ME G6.3: Action plan is made on the gaps found in the assessment / audit process </t>
  </si>
  <si>
    <t xml:space="preserve">ME G6.4:  Corrective and preventive actions are taken to address issues, observed in the assessment &amp; audit </t>
  </si>
  <si>
    <t xml:space="preserve">Standard G7:  The Ward has defined and established Quality Policy &amp; Quality Objectives </t>
  </si>
  <si>
    <t>Standard G8:  The Ward seeks continually improvement by practicing Quality method and tools.</t>
  </si>
  <si>
    <t xml:space="preserve">Standard H1:  The Ward measures Productivity Indicators and ensures compliance with State/National benchmarks </t>
  </si>
  <si>
    <t>This should be at least 75% From statistic book if they have already calculated 10 marks if not calculated but data available 7 marks if no data available 0 marks</t>
  </si>
  <si>
    <t>Standard H2: The Ward measures Clinical Care &amp; Safety Indicators and tries to reach State/National benchmark</t>
  </si>
  <si>
    <t xml:space="preserve">ME H2.1:  Facility measures Clinical Care &amp; Safety Indicators on monthly basis </t>
  </si>
  <si>
    <t xml:space="preserve">Standard H3:  The Ward measures Service Quality Indicators and endeavours to reach State/National benchmark </t>
  </si>
  <si>
    <t xml:space="preserve">ME H3.1:  Facility measures Service Quality Indicators on monthly basis </t>
  </si>
  <si>
    <r>
      <t xml:space="preserve">Antenatal Ward Tool </t>
    </r>
    <r>
      <rPr>
        <u/>
        <sz val="16"/>
        <color theme="9" tint="-0.249977111117893"/>
        <rFont val="Calibri"/>
        <family val="2"/>
        <scheme val="minor"/>
      </rPr>
      <t>(V1.0)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</si>
</sst>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24"/>
      <color theme="9" tint="-0.249977111117893"/>
      <name val="Calibri"/>
      <family val="2"/>
      <scheme val="minor"/>
    </font>
    <font>
      <u/>
      <sz val="16"/>
      <color theme="9" tint="-0.249977111117893"/>
      <name val="Calibri"/>
      <family val="2"/>
      <scheme val="minor"/>
    </font>
    <font>
      <i/>
      <sz val="14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B400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B4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indexed="64"/>
      </bottom>
      <diagonal/>
    </border>
    <border>
      <left style="medium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1"/>
      </bottom>
      <diagonal/>
    </border>
    <border>
      <left/>
      <right style="hair">
        <color indexed="64"/>
      </right>
      <top/>
      <bottom style="hair">
        <color theme="1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1">
    <xf numFmtId="0" fontId="0" fillId="0" borderId="0"/>
  </cellStyleXfs>
  <cellXfs count="437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0" fillId="0" borderId="0" xfId="0"/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2" fillId="3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18" fillId="6" borderId="25" xfId="0" applyFont="1" applyFill="1" applyBorder="1"/>
    <xf numFmtId="0" fontId="18" fillId="0" borderId="0" xfId="0" applyFont="1"/>
    <xf numFmtId="0" fontId="4" fillId="7" borderId="27" xfId="0" applyNumberFormat="1" applyFont="1" applyFill="1" applyBorder="1" applyAlignment="1">
      <alignment wrapText="1"/>
    </xf>
    <xf numFmtId="0" fontId="4" fillId="7" borderId="28" xfId="0" applyNumberFormat="1" applyFont="1" applyFill="1" applyBorder="1" applyAlignment="1">
      <alignment wrapText="1"/>
    </xf>
    <xf numFmtId="0" fontId="4" fillId="7" borderId="29" xfId="0" applyNumberFormat="1" applyFont="1" applyFill="1" applyBorder="1" applyAlignment="1">
      <alignment vertical="center" wrapText="1"/>
    </xf>
    <xf numFmtId="0" fontId="4" fillId="7" borderId="30" xfId="0" applyNumberFormat="1" applyFont="1" applyFill="1" applyBorder="1" applyAlignment="1">
      <alignment horizontal="center" vertical="center" wrapText="1"/>
    </xf>
    <xf numFmtId="0" fontId="4" fillId="7" borderId="31" xfId="0" applyNumberFormat="1" applyFont="1" applyFill="1" applyBorder="1" applyAlignment="1">
      <alignment horizontal="center" vertical="center" wrapText="1"/>
    </xf>
    <xf numFmtId="0" fontId="2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2" xfId="0" applyNumberFormat="1" applyFont="1" applyFill="1" applyBorder="1" applyAlignment="1" applyProtection="1">
      <protection locked="0"/>
    </xf>
    <xf numFmtId="0" fontId="4" fillId="0" borderId="0" xfId="0" applyNumberFormat="1" applyFont="1" applyAlignment="1">
      <alignment wrapText="1"/>
    </xf>
    <xf numFmtId="0" fontId="4" fillId="7" borderId="33" xfId="0" applyFont="1" applyFill="1" applyBorder="1"/>
    <xf numFmtId="0" fontId="4" fillId="7" borderId="34" xfId="0" applyFont="1" applyFill="1" applyBorder="1"/>
    <xf numFmtId="0" fontId="4" fillId="7" borderId="36" xfId="0" applyFont="1" applyFill="1" applyBorder="1" applyAlignment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protection locked="0"/>
    </xf>
    <xf numFmtId="0" fontId="4" fillId="7" borderId="39" xfId="0" applyFont="1" applyFill="1" applyBorder="1"/>
    <xf numFmtId="0" fontId="4" fillId="7" borderId="40" xfId="0" applyFont="1" applyFill="1" applyBorder="1"/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protection locked="0"/>
    </xf>
    <xf numFmtId="0" fontId="4" fillId="6" borderId="45" xfId="0" applyFont="1" applyFill="1" applyBorder="1"/>
    <xf numFmtId="0" fontId="4" fillId="7" borderId="27" xfId="0" applyFont="1" applyFill="1" applyBorder="1"/>
    <xf numFmtId="0" fontId="4" fillId="7" borderId="28" xfId="0" applyFont="1" applyFill="1" applyBorder="1"/>
    <xf numFmtId="0" fontId="4" fillId="7" borderId="30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2" borderId="38" xfId="0" applyFont="1" applyFill="1" applyBorder="1" applyProtection="1">
      <protection locked="0"/>
    </xf>
    <xf numFmtId="0" fontId="4" fillId="7" borderId="47" xfId="0" applyFont="1" applyFill="1" applyBorder="1"/>
    <xf numFmtId="0" fontId="4" fillId="7" borderId="0" xfId="0" applyFont="1" applyFill="1" applyBorder="1"/>
    <xf numFmtId="0" fontId="4" fillId="7" borderId="49" xfId="0" applyFont="1" applyFill="1" applyBorder="1" applyAlignment="1">
      <alignment horizontal="center" vertical="center"/>
    </xf>
    <xf numFmtId="0" fontId="4" fillId="7" borderId="50" xfId="0" applyFont="1" applyFill="1" applyBorder="1" applyAlignment="1">
      <alignment horizontal="center" vertical="center"/>
    </xf>
    <xf numFmtId="0" fontId="4" fillId="2" borderId="44" xfId="0" applyFont="1" applyFill="1" applyBorder="1" applyProtection="1">
      <protection locked="0"/>
    </xf>
    <xf numFmtId="0" fontId="4" fillId="2" borderId="55" xfId="0" applyFont="1" applyFill="1" applyBorder="1" applyProtection="1">
      <protection locked="0"/>
    </xf>
    <xf numFmtId="0" fontId="18" fillId="6" borderId="56" xfId="0" applyFont="1" applyFill="1" applyBorder="1"/>
    <xf numFmtId="0" fontId="4" fillId="7" borderId="29" xfId="0" applyFont="1" applyFill="1" applyBorder="1" applyAlignment="1">
      <alignment vertical="center"/>
    </xf>
    <xf numFmtId="0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45" xfId="0" applyFont="1" applyFill="1" applyBorder="1"/>
    <xf numFmtId="0" fontId="4" fillId="7" borderId="60" xfId="0" applyFont="1" applyFill="1" applyBorder="1" applyAlignment="1">
      <alignment vertical="center"/>
    </xf>
    <xf numFmtId="0" fontId="20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35" xfId="0" applyFont="1" applyFill="1" applyBorder="1" applyAlignment="1">
      <alignment horizontal="left" vertical="center" wrapText="1"/>
    </xf>
    <xf numFmtId="0" fontId="4" fillId="7" borderId="41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vertical="center" wrapText="1"/>
    </xf>
    <xf numFmtId="0" fontId="4" fillId="7" borderId="30" xfId="0" applyFont="1" applyFill="1" applyBorder="1" applyAlignment="1">
      <alignment horizontal="left" vertical="center" wrapText="1"/>
    </xf>
    <xf numFmtId="0" fontId="4" fillId="2" borderId="32" xfId="0" applyFont="1" applyFill="1" applyBorder="1" applyProtection="1">
      <protection locked="0"/>
    </xf>
    <xf numFmtId="0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7" borderId="64" xfId="0" applyNumberFormat="1" applyFont="1" applyFill="1" applyBorder="1" applyAlignment="1">
      <alignment vertical="center" wrapText="1"/>
    </xf>
    <xf numFmtId="0" fontId="4" fillId="7" borderId="65" xfId="0" applyNumberFormat="1" applyFont="1" applyFill="1" applyBorder="1" applyAlignment="1">
      <alignment vertical="center" wrapText="1"/>
    </xf>
    <xf numFmtId="0" fontId="4" fillId="7" borderId="66" xfId="0" applyNumberFormat="1" applyFont="1" applyFill="1" applyBorder="1" applyAlignment="1">
      <alignment vertical="center" wrapText="1"/>
    </xf>
    <xf numFmtId="0" fontId="4" fillId="7" borderId="67" xfId="0" applyNumberFormat="1" applyFont="1" applyFill="1" applyBorder="1" applyAlignment="1">
      <alignment horizontal="center" vertical="center" wrapText="1"/>
    </xf>
    <xf numFmtId="0" fontId="4" fillId="7" borderId="67" xfId="0" applyNumberFormat="1" applyFont="1" applyFill="1" applyBorder="1" applyAlignment="1">
      <alignment horizontal="left" vertical="center" wrapText="1"/>
    </xf>
    <xf numFmtId="0" fontId="4" fillId="7" borderId="68" xfId="0" applyNumberFormat="1" applyFont="1" applyFill="1" applyBorder="1" applyAlignment="1">
      <alignment horizontal="center" vertical="center" wrapText="1"/>
    </xf>
    <xf numFmtId="0" fontId="4" fillId="2" borderId="38" xfId="0" applyNumberFormat="1" applyFont="1" applyFill="1" applyBorder="1" applyAlignment="1" applyProtection="1">
      <protection locked="0"/>
    </xf>
    <xf numFmtId="0" fontId="4" fillId="7" borderId="27" xfId="0" applyNumberFormat="1" applyFont="1" applyFill="1" applyBorder="1" applyAlignment="1">
      <alignment vertical="center" wrapText="1"/>
    </xf>
    <xf numFmtId="0" fontId="4" fillId="7" borderId="28" xfId="0" applyNumberFormat="1" applyFont="1" applyFill="1" applyBorder="1" applyAlignment="1">
      <alignment vertical="center" wrapText="1"/>
    </xf>
    <xf numFmtId="0" fontId="4" fillId="7" borderId="30" xfId="0" applyNumberFormat="1" applyFont="1" applyFill="1" applyBorder="1" applyAlignment="1">
      <alignment horizontal="left" vertical="center" wrapText="1"/>
    </xf>
    <xf numFmtId="0" fontId="4" fillId="7" borderId="69" xfId="0" applyNumberFormat="1" applyFont="1" applyFill="1" applyBorder="1" applyAlignment="1">
      <alignment horizontal="center" vertical="center" wrapText="1"/>
    </xf>
    <xf numFmtId="0" fontId="4" fillId="7" borderId="33" xfId="0" applyNumberFormat="1" applyFont="1" applyFill="1" applyBorder="1" applyAlignment="1">
      <alignment vertical="center" wrapText="1"/>
    </xf>
    <xf numFmtId="0" fontId="4" fillId="7" borderId="34" xfId="0" applyNumberFormat="1" applyFont="1" applyFill="1" applyBorder="1" applyAlignment="1">
      <alignment vertical="center" wrapText="1"/>
    </xf>
    <xf numFmtId="0" fontId="4" fillId="7" borderId="35" xfId="0" applyNumberFormat="1" applyFont="1" applyFill="1" applyBorder="1" applyAlignment="1">
      <alignment vertical="center" wrapText="1"/>
    </xf>
    <xf numFmtId="0" fontId="4" fillId="7" borderId="36" xfId="0" applyNumberFormat="1" applyFont="1" applyFill="1" applyBorder="1" applyAlignment="1">
      <alignment horizontal="center" vertical="center" wrapText="1"/>
    </xf>
    <xf numFmtId="0" fontId="4" fillId="7" borderId="36" xfId="0" applyNumberFormat="1" applyFont="1" applyFill="1" applyBorder="1" applyAlignment="1">
      <alignment horizontal="left" vertical="center" wrapText="1"/>
    </xf>
    <xf numFmtId="0" fontId="4" fillId="7" borderId="70" xfId="0" applyNumberFormat="1" applyFont="1" applyFill="1" applyBorder="1" applyAlignment="1">
      <alignment horizontal="center" vertical="center" wrapText="1"/>
    </xf>
    <xf numFmtId="0" fontId="4" fillId="7" borderId="59" xfId="0" applyNumberFormat="1" applyFont="1" applyFill="1" applyBorder="1" applyAlignment="1">
      <alignment vertical="center" wrapText="1"/>
    </xf>
    <xf numFmtId="0" fontId="4" fillId="7" borderId="21" xfId="0" applyNumberFormat="1" applyFont="1" applyFill="1" applyBorder="1" applyAlignment="1">
      <alignment vertical="center" wrapText="1"/>
    </xf>
    <xf numFmtId="0" fontId="4" fillId="7" borderId="60" xfId="0" applyNumberFormat="1" applyFont="1" applyFill="1" applyBorder="1" applyAlignment="1">
      <alignment vertical="center" wrapText="1"/>
    </xf>
    <xf numFmtId="0" fontId="4" fillId="7" borderId="61" xfId="0" applyNumberFormat="1" applyFont="1" applyFill="1" applyBorder="1" applyAlignment="1">
      <alignment horizontal="center" vertical="center" wrapText="1"/>
    </xf>
    <xf numFmtId="0" fontId="4" fillId="7" borderId="61" xfId="0" applyNumberFormat="1" applyFont="1" applyFill="1" applyBorder="1" applyAlignment="1">
      <alignment horizontal="left" vertical="center" wrapText="1"/>
    </xf>
    <xf numFmtId="0" fontId="4" fillId="7" borderId="62" xfId="0" applyNumberFormat="1" applyFont="1" applyFill="1" applyBorder="1" applyAlignment="1">
      <alignment horizontal="center" vertical="center" wrapText="1"/>
    </xf>
    <xf numFmtId="0" fontId="20" fillId="2" borderId="7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5" xfId="0" applyNumberFormat="1" applyFont="1" applyFill="1" applyBorder="1" applyAlignment="1" applyProtection="1">
      <protection locked="0"/>
    </xf>
    <xf numFmtId="0" fontId="4" fillId="7" borderId="64" xfId="0" applyNumberFormat="1" applyFont="1" applyFill="1" applyBorder="1" applyAlignment="1">
      <alignment wrapText="1"/>
    </xf>
    <xf numFmtId="0" fontId="4" fillId="7" borderId="65" xfId="0" applyNumberFormat="1" applyFont="1" applyFill="1" applyBorder="1" applyAlignment="1">
      <alignment wrapText="1"/>
    </xf>
    <xf numFmtId="0" fontId="4" fillId="7" borderId="47" xfId="0" applyNumberFormat="1" applyFont="1" applyFill="1" applyBorder="1" applyAlignment="1">
      <alignment wrapText="1"/>
    </xf>
    <xf numFmtId="0" fontId="4" fillId="7" borderId="0" xfId="0" applyNumberFormat="1" applyFont="1" applyFill="1" applyBorder="1" applyAlignment="1">
      <alignment wrapText="1"/>
    </xf>
    <xf numFmtId="0" fontId="4" fillId="7" borderId="0" xfId="0" applyNumberFormat="1" applyFont="1" applyFill="1" applyBorder="1" applyAlignment="1">
      <alignment vertical="center" wrapText="1"/>
    </xf>
    <xf numFmtId="0" fontId="4" fillId="7" borderId="42" xfId="0" applyNumberFormat="1" applyFont="1" applyFill="1" applyBorder="1" applyAlignment="1">
      <alignment vertical="center" wrapText="1"/>
    </xf>
    <xf numFmtId="0" fontId="4" fillId="7" borderId="42" xfId="0" applyNumberFormat="1" applyFont="1" applyFill="1" applyBorder="1" applyAlignment="1">
      <alignment horizontal="center" vertical="center" wrapText="1"/>
    </xf>
    <xf numFmtId="0" fontId="4" fillId="7" borderId="43" xfId="0" applyNumberFormat="1" applyFont="1" applyFill="1" applyBorder="1" applyAlignment="1">
      <alignment horizontal="center" vertical="center" wrapText="1"/>
    </xf>
    <xf numFmtId="0" fontId="4" fillId="7" borderId="72" xfId="0" applyNumberFormat="1" applyFont="1" applyFill="1" applyBorder="1" applyAlignment="1">
      <alignment wrapText="1"/>
    </xf>
    <xf numFmtId="0" fontId="4" fillId="7" borderId="13" xfId="0" applyNumberFormat="1" applyFont="1" applyFill="1" applyBorder="1" applyAlignment="1">
      <alignment wrapText="1"/>
    </xf>
    <xf numFmtId="0" fontId="4" fillId="7" borderId="73" xfId="0" applyNumberFormat="1" applyFont="1" applyFill="1" applyBorder="1" applyAlignment="1">
      <alignment vertical="center" wrapText="1"/>
    </xf>
    <xf numFmtId="0" fontId="4" fillId="7" borderId="74" xfId="0" applyNumberFormat="1" applyFont="1" applyFill="1" applyBorder="1" applyAlignment="1">
      <alignment horizontal="center" vertical="center" wrapText="1"/>
    </xf>
    <xf numFmtId="0" fontId="4" fillId="7" borderId="75" xfId="0" applyNumberFormat="1" applyFont="1" applyFill="1" applyBorder="1" applyAlignment="1">
      <alignment horizontal="center" vertical="center" wrapText="1"/>
    </xf>
    <xf numFmtId="0" fontId="2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4" xfId="0" applyNumberFormat="1" applyFont="1" applyFill="1" applyBorder="1" applyAlignment="1" applyProtection="1">
      <protection locked="0"/>
    </xf>
    <xf numFmtId="0" fontId="4" fillId="0" borderId="28" xfId="0" applyNumberFormat="1" applyFont="1" applyBorder="1" applyAlignment="1">
      <alignment wrapText="1"/>
    </xf>
    <xf numFmtId="0" fontId="4" fillId="7" borderId="47" xfId="0" applyNumberFormat="1" applyFont="1" applyFill="1" applyBorder="1" applyAlignment="1">
      <alignment vertical="center" wrapText="1"/>
    </xf>
    <xf numFmtId="0" fontId="4" fillId="7" borderId="48" xfId="0" applyNumberFormat="1" applyFont="1" applyFill="1" applyBorder="1" applyAlignment="1">
      <alignment vertical="center" wrapText="1"/>
    </xf>
    <xf numFmtId="0" fontId="4" fillId="7" borderId="49" xfId="0" applyNumberFormat="1" applyFont="1" applyFill="1" applyBorder="1" applyAlignment="1">
      <alignment horizontal="center" vertical="center" wrapText="1"/>
    </xf>
    <xf numFmtId="0" fontId="4" fillId="7" borderId="49" xfId="0" applyNumberFormat="1" applyFont="1" applyFill="1" applyBorder="1" applyAlignment="1">
      <alignment horizontal="left" vertical="center" wrapText="1"/>
    </xf>
    <xf numFmtId="0" fontId="4" fillId="7" borderId="76" xfId="0" applyNumberFormat="1" applyFont="1" applyFill="1" applyBorder="1" applyAlignment="1">
      <alignment horizontal="center" vertical="center" wrapText="1"/>
    </xf>
    <xf numFmtId="0" fontId="4" fillId="7" borderId="77" xfId="0" applyNumberFormat="1" applyFont="1" applyFill="1" applyBorder="1" applyAlignment="1">
      <alignment vertical="center" wrapText="1"/>
    </xf>
    <xf numFmtId="0" fontId="4" fillId="7" borderId="78" xfId="0" applyNumberFormat="1" applyFont="1" applyFill="1" applyBorder="1" applyAlignment="1">
      <alignment vertical="center" wrapText="1"/>
    </xf>
    <xf numFmtId="0" fontId="4" fillId="7" borderId="79" xfId="0" applyNumberFormat="1" applyFont="1" applyFill="1" applyBorder="1" applyAlignment="1">
      <alignment vertical="center" wrapText="1"/>
    </xf>
    <xf numFmtId="0" fontId="4" fillId="7" borderId="80" xfId="0" applyNumberFormat="1" applyFont="1" applyFill="1" applyBorder="1" applyAlignment="1">
      <alignment horizontal="center" vertical="center" wrapText="1"/>
    </xf>
    <xf numFmtId="0" fontId="4" fillId="7" borderId="80" xfId="0" applyNumberFormat="1" applyFont="1" applyFill="1" applyBorder="1" applyAlignment="1">
      <alignment horizontal="left" vertical="center" wrapText="1"/>
    </xf>
    <xf numFmtId="0" fontId="4" fillId="7" borderId="81" xfId="0" applyNumberFormat="1" applyFont="1" applyFill="1" applyBorder="1" applyAlignment="1">
      <alignment horizontal="center" vertical="center" wrapText="1"/>
    </xf>
    <xf numFmtId="0" fontId="4" fillId="7" borderId="29" xfId="0" applyNumberFormat="1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 wrapText="1"/>
    </xf>
    <xf numFmtId="0" fontId="4" fillId="7" borderId="42" xfId="0" applyFont="1" applyFill="1" applyBorder="1" applyAlignment="1">
      <alignment horizontal="left" vertical="center" wrapText="1"/>
    </xf>
    <xf numFmtId="0" fontId="4" fillId="7" borderId="36" xfId="0" applyFont="1" applyFill="1" applyBorder="1" applyAlignment="1">
      <alignment horizontal="left" vertical="center" wrapText="1"/>
    </xf>
    <xf numFmtId="0" fontId="4" fillId="7" borderId="74" xfId="0" applyFont="1" applyFill="1" applyBorder="1" applyAlignment="1">
      <alignment horizontal="left" vertical="center" wrapText="1"/>
    </xf>
    <xf numFmtId="0" fontId="4" fillId="7" borderId="49" xfId="0" applyFont="1" applyFill="1" applyBorder="1" applyAlignment="1">
      <alignment horizontal="left" vertical="center" wrapText="1"/>
    </xf>
    <xf numFmtId="0" fontId="4" fillId="7" borderId="82" xfId="0" applyFont="1" applyFill="1" applyBorder="1"/>
    <xf numFmtId="0" fontId="4" fillId="7" borderId="83" xfId="0" applyFont="1" applyFill="1" applyBorder="1" applyAlignment="1">
      <alignment horizontal="left" vertical="center" wrapText="1"/>
    </xf>
    <xf numFmtId="0" fontId="4" fillId="7" borderId="84" xfId="0" applyFont="1" applyFill="1" applyBorder="1" applyAlignment="1">
      <alignment horizontal="left" vertical="center" wrapText="1"/>
    </xf>
    <xf numFmtId="0" fontId="4" fillId="7" borderId="85" xfId="0" applyFont="1" applyFill="1" applyBorder="1"/>
    <xf numFmtId="0" fontId="4" fillId="7" borderId="86" xfId="0" applyFont="1" applyFill="1" applyBorder="1"/>
    <xf numFmtId="0" fontId="4" fillId="7" borderId="87" xfId="0" applyFont="1" applyFill="1" applyBorder="1"/>
    <xf numFmtId="0" fontId="4" fillId="7" borderId="88" xfId="0" applyFont="1" applyFill="1" applyBorder="1"/>
    <xf numFmtId="0" fontId="4" fillId="7" borderId="89" xfId="0" applyFont="1" applyFill="1" applyBorder="1"/>
    <xf numFmtId="0" fontId="4" fillId="7" borderId="48" xfId="0" applyFont="1" applyFill="1" applyBorder="1" applyAlignment="1">
      <alignment vertical="center"/>
    </xf>
    <xf numFmtId="0" fontId="4" fillId="6" borderId="90" xfId="0" applyFont="1" applyFill="1" applyBorder="1"/>
    <xf numFmtId="0" fontId="4" fillId="6" borderId="25" xfId="0" applyFont="1" applyFill="1" applyBorder="1"/>
    <xf numFmtId="0" fontId="4" fillId="7" borderId="84" xfId="0" applyFont="1" applyFill="1" applyBorder="1" applyAlignment="1">
      <alignment horizontal="center" vertical="center"/>
    </xf>
    <xf numFmtId="0" fontId="4" fillId="0" borderId="0" xfId="0" applyFont="1" applyBorder="1"/>
    <xf numFmtId="0" fontId="4" fillId="2" borderId="32" xfId="0" applyNumberFormat="1" applyFont="1" applyFill="1" applyBorder="1" applyAlignment="1" applyProtection="1">
      <alignment wrapText="1"/>
      <protection locked="0"/>
    </xf>
    <xf numFmtId="0" fontId="4" fillId="7" borderId="34" xfId="0" applyFont="1" applyFill="1" applyBorder="1" applyAlignment="1">
      <alignment wrapText="1"/>
    </xf>
    <xf numFmtId="0" fontId="4" fillId="2" borderId="38" xfId="0" applyFont="1" applyFill="1" applyBorder="1" applyAlignment="1" applyProtection="1">
      <alignment wrapText="1"/>
      <protection locked="0"/>
    </xf>
    <xf numFmtId="0" fontId="4" fillId="7" borderId="39" xfId="0" applyNumberFormat="1" applyFont="1" applyFill="1" applyBorder="1" applyAlignment="1">
      <alignment wrapText="1"/>
    </xf>
    <xf numFmtId="0" fontId="4" fillId="7" borderId="40" xfId="0" applyNumberFormat="1" applyFont="1" applyFill="1" applyBorder="1" applyAlignment="1">
      <alignment wrapText="1"/>
    </xf>
    <xf numFmtId="0" fontId="4" fillId="7" borderId="42" xfId="0" applyNumberFormat="1" applyFont="1" applyFill="1" applyBorder="1" applyAlignment="1">
      <alignment horizontal="left" vertical="center" wrapText="1"/>
    </xf>
    <xf numFmtId="0" fontId="4" fillId="2" borderId="44" xfId="0" applyNumberFormat="1" applyFont="1" applyFill="1" applyBorder="1" applyAlignment="1" applyProtection="1">
      <alignment wrapText="1"/>
      <protection locked="0"/>
    </xf>
    <xf numFmtId="0" fontId="4" fillId="7" borderId="93" xfId="0" applyFont="1" applyFill="1" applyBorder="1"/>
    <xf numFmtId="0" fontId="4" fillId="7" borderId="40" xfId="0" applyFont="1" applyFill="1" applyBorder="1" applyAlignment="1">
      <alignment wrapText="1"/>
    </xf>
    <xf numFmtId="0" fontId="4" fillId="2" borderId="44" xfId="0" applyFont="1" applyFill="1" applyBorder="1" applyAlignment="1" applyProtection="1">
      <alignment wrapText="1"/>
      <protection locked="0"/>
    </xf>
    <xf numFmtId="0" fontId="2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93" xfId="0" applyNumberFormat="1" applyFont="1" applyFill="1" applyBorder="1" applyAlignment="1">
      <alignment wrapText="1"/>
    </xf>
    <xf numFmtId="0" fontId="4" fillId="7" borderId="48" xfId="0" applyNumberFormat="1" applyFont="1" applyFill="1" applyBorder="1" applyAlignment="1">
      <alignment horizontal="left" vertical="center" wrapText="1"/>
    </xf>
    <xf numFmtId="0" fontId="4" fillId="7" borderId="50" xfId="0" applyNumberFormat="1" applyFont="1" applyFill="1" applyBorder="1" applyAlignment="1">
      <alignment horizontal="center" vertical="center" wrapText="1"/>
    </xf>
    <xf numFmtId="0" fontId="4" fillId="2" borderId="94" xfId="0" applyNumberFormat="1" applyFont="1" applyFill="1" applyBorder="1" applyAlignment="1" applyProtection="1">
      <alignment wrapText="1"/>
      <protection locked="0"/>
    </xf>
    <xf numFmtId="0" fontId="4" fillId="7" borderId="95" xfId="0" applyNumberFormat="1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left" vertical="center" wrapText="1"/>
    </xf>
    <xf numFmtId="0" fontId="21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7" xfId="0" applyFont="1" applyBorder="1"/>
    <xf numFmtId="0" fontId="4" fillId="0" borderId="97" xfId="0" applyFont="1" applyBorder="1"/>
    <xf numFmtId="0" fontId="4" fillId="7" borderId="33" xfId="0" applyNumberFormat="1" applyFont="1" applyFill="1" applyBorder="1" applyAlignment="1">
      <alignment wrapText="1"/>
    </xf>
    <xf numFmtId="0" fontId="4" fillId="7" borderId="34" xfId="0" applyNumberFormat="1" applyFont="1" applyFill="1" applyBorder="1" applyAlignment="1">
      <alignment wrapText="1"/>
    </xf>
    <xf numFmtId="0" fontId="4" fillId="2" borderId="38" xfId="0" applyNumberFormat="1" applyFont="1" applyFill="1" applyBorder="1" applyAlignment="1" applyProtection="1">
      <alignment wrapText="1"/>
      <protection locked="0"/>
    </xf>
    <xf numFmtId="0" fontId="18" fillId="6" borderId="99" xfId="0" applyFont="1" applyFill="1" applyBorder="1"/>
    <xf numFmtId="0" fontId="4" fillId="7" borderId="100" xfId="0" applyNumberFormat="1" applyFont="1" applyFill="1" applyBorder="1" applyAlignment="1">
      <alignment wrapText="1"/>
    </xf>
    <xf numFmtId="0" fontId="4" fillId="7" borderId="101" xfId="0" applyNumberFormat="1" applyFont="1" applyFill="1" applyBorder="1" applyAlignment="1">
      <alignment wrapText="1"/>
    </xf>
    <xf numFmtId="0" fontId="20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03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86" xfId="0" applyNumberFormat="1" applyFont="1" applyFill="1" applyBorder="1" applyAlignment="1">
      <alignment wrapText="1"/>
    </xf>
    <xf numFmtId="0" fontId="4" fillId="7" borderId="89" xfId="0" applyNumberFormat="1" applyFont="1" applyFill="1" applyBorder="1" applyAlignment="1">
      <alignment wrapText="1"/>
    </xf>
    <xf numFmtId="0" fontId="4" fillId="7" borderId="104" xfId="0" applyNumberFormat="1" applyFont="1" applyFill="1" applyBorder="1" applyAlignment="1">
      <alignment horizontal="left" vertical="center" wrapText="1"/>
    </xf>
    <xf numFmtId="0" fontId="4" fillId="7" borderId="84" xfId="0" applyNumberFormat="1" applyFont="1" applyFill="1" applyBorder="1" applyAlignment="1">
      <alignment horizontal="center" vertical="center" wrapText="1"/>
    </xf>
    <xf numFmtId="0" fontId="4" fillId="7" borderId="84" xfId="0" applyNumberFormat="1" applyFont="1" applyFill="1" applyBorder="1" applyAlignment="1">
      <alignment horizontal="left" vertical="center" wrapText="1"/>
    </xf>
    <xf numFmtId="0" fontId="4" fillId="7" borderId="105" xfId="0" applyNumberFormat="1" applyFont="1" applyFill="1" applyBorder="1" applyAlignment="1">
      <alignment horizontal="center" vertical="center" wrapText="1"/>
    </xf>
    <xf numFmtId="0" fontId="4" fillId="7" borderId="45" xfId="0" applyNumberFormat="1" applyFont="1" applyFill="1" applyBorder="1" applyAlignment="1">
      <alignment wrapText="1"/>
    </xf>
    <xf numFmtId="0" fontId="4" fillId="7" borderId="3" xfId="0" applyNumberFormat="1" applyFont="1" applyFill="1" applyBorder="1" applyAlignment="1">
      <alignment wrapText="1"/>
    </xf>
    <xf numFmtId="0" fontId="4" fillId="7" borderId="77" xfId="0" applyNumberFormat="1" applyFont="1" applyFill="1" applyBorder="1" applyAlignment="1">
      <alignment wrapText="1"/>
    </xf>
    <xf numFmtId="0" fontId="18" fillId="6" borderId="90" xfId="0" applyFont="1" applyFill="1" applyBorder="1"/>
    <xf numFmtId="0" fontId="4" fillId="7" borderId="104" xfId="0" applyNumberFormat="1" applyFont="1" applyFill="1" applyBorder="1" applyAlignment="1">
      <alignment horizontal="center" vertical="center" wrapText="1"/>
    </xf>
    <xf numFmtId="0" fontId="4" fillId="7" borderId="106" xfId="0" applyNumberFormat="1" applyFont="1" applyFill="1" applyBorder="1" applyAlignment="1">
      <alignment vertical="center" wrapText="1"/>
    </xf>
    <xf numFmtId="0" fontId="4" fillId="7" borderId="107" xfId="0" applyNumberFormat="1" applyFont="1" applyFill="1" applyBorder="1" applyAlignment="1">
      <alignment horizontal="left" vertical="center" wrapText="1"/>
    </xf>
    <xf numFmtId="0" fontId="4" fillId="7" borderId="108" xfId="0" applyNumberFormat="1" applyFont="1" applyFill="1" applyBorder="1" applyAlignment="1">
      <alignment vertical="center" wrapText="1"/>
    </xf>
    <xf numFmtId="0" fontId="18" fillId="0" borderId="109" xfId="0" applyFont="1" applyBorder="1"/>
    <xf numFmtId="0" fontId="4" fillId="7" borderId="53" xfId="0" applyFont="1" applyFill="1" applyBorder="1" applyAlignment="1">
      <alignment horizontal="left" vertical="center" wrapText="1"/>
    </xf>
    <xf numFmtId="0" fontId="4" fillId="7" borderId="110" xfId="0" applyNumberFormat="1" applyFont="1" applyFill="1" applyBorder="1" applyAlignment="1">
      <alignment horizontal="left" vertical="center" wrapText="1"/>
    </xf>
    <xf numFmtId="0" fontId="20" fillId="2" borderId="1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9" xfId="0" applyFont="1" applyBorder="1"/>
    <xf numFmtId="0" fontId="4" fillId="7" borderId="93" xfId="0" applyFont="1" applyFill="1" applyBorder="1" applyAlignment="1">
      <alignment vertical="top"/>
    </xf>
    <xf numFmtId="0" fontId="4" fillId="7" borderId="40" xfId="0" applyFont="1" applyFill="1" applyBorder="1" applyAlignment="1">
      <alignment vertical="top"/>
    </xf>
    <xf numFmtId="0" fontId="4" fillId="7" borderId="41" xfId="0" applyNumberFormat="1" applyFont="1" applyFill="1" applyBorder="1" applyAlignment="1">
      <alignment horizontal="left" vertical="center" wrapText="1"/>
    </xf>
    <xf numFmtId="0" fontId="4" fillId="7" borderId="49" xfId="0" applyNumberFormat="1" applyFont="1" applyFill="1" applyBorder="1" applyAlignment="1">
      <alignment horizontal="center" vertical="center"/>
    </xf>
    <xf numFmtId="0" fontId="20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vertical="top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109" xfId="0" applyNumberFormat="1" applyFont="1" applyBorder="1" applyAlignment="1">
      <alignment wrapText="1"/>
    </xf>
    <xf numFmtId="0" fontId="4" fillId="0" borderId="0" xfId="0" applyFont="1" applyAlignment="1">
      <alignment vertical="top"/>
    </xf>
    <xf numFmtId="0" fontId="4" fillId="7" borderId="59" xfId="0" applyNumberFormat="1" applyFont="1" applyFill="1" applyBorder="1" applyAlignment="1">
      <alignment wrapText="1"/>
    </xf>
    <xf numFmtId="0" fontId="4" fillId="7" borderId="21" xfId="0" applyNumberFormat="1" applyFont="1" applyFill="1" applyBorder="1" applyAlignment="1">
      <alignment wrapText="1"/>
    </xf>
    <xf numFmtId="0" fontId="4" fillId="7" borderId="60" xfId="0" applyNumberFormat="1" applyFont="1" applyFill="1" applyBorder="1" applyAlignment="1">
      <alignment horizontal="left" vertical="center" wrapText="1"/>
    </xf>
    <xf numFmtId="0" fontId="4" fillId="7" borderId="41" xfId="0" applyNumberFormat="1" applyFont="1" applyFill="1" applyBorder="1" applyAlignment="1">
      <alignment vertical="center" wrapText="1"/>
    </xf>
    <xf numFmtId="0" fontId="6" fillId="7" borderId="67" xfId="0" applyFont="1" applyFill="1" applyBorder="1" applyAlignment="1">
      <alignment horizontal="center" vertical="center" wrapText="1"/>
    </xf>
    <xf numFmtId="0" fontId="4" fillId="7" borderId="66" xfId="0" applyNumberFormat="1" applyFont="1" applyFill="1" applyBorder="1" applyAlignment="1">
      <alignment horizontal="left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48" xfId="0" applyFont="1" applyFill="1" applyBorder="1" applyAlignment="1">
      <alignment horizontal="center" vertical="center" wrapText="1"/>
    </xf>
    <xf numFmtId="0" fontId="4" fillId="7" borderId="35" xfId="0" applyNumberFormat="1" applyFont="1" applyFill="1" applyBorder="1" applyAlignment="1">
      <alignment horizontal="left" vertical="center" wrapText="1"/>
    </xf>
    <xf numFmtId="0" fontId="4" fillId="7" borderId="53" xfId="0" applyNumberFormat="1" applyFont="1" applyFill="1" applyBorder="1" applyAlignment="1">
      <alignment vertical="center" wrapText="1"/>
    </xf>
    <xf numFmtId="0" fontId="4" fillId="2" borderId="63" xfId="0" applyNumberFormat="1" applyFont="1" applyFill="1" applyBorder="1" applyAlignment="1" applyProtection="1">
      <alignment wrapText="1"/>
      <protection locked="0"/>
    </xf>
    <xf numFmtId="0" fontId="4" fillId="7" borderId="25" xfId="0" applyFont="1" applyFill="1" applyBorder="1"/>
    <xf numFmtId="0" fontId="4" fillId="7" borderId="28" xfId="0" applyFont="1" applyFill="1" applyBorder="1" applyAlignment="1">
      <alignment wrapText="1"/>
    </xf>
    <xf numFmtId="0" fontId="4" fillId="7" borderId="74" xfId="0" applyNumberFormat="1" applyFont="1" applyFill="1" applyBorder="1" applyAlignment="1">
      <alignment horizontal="left" vertical="center" wrapText="1"/>
    </xf>
    <xf numFmtId="0" fontId="4" fillId="2" borderId="114" xfId="0" applyNumberFormat="1" applyFont="1" applyFill="1" applyBorder="1" applyAlignment="1" applyProtection="1">
      <alignment wrapText="1"/>
      <protection locked="0"/>
    </xf>
    <xf numFmtId="0" fontId="5" fillId="7" borderId="30" xfId="0" applyFont="1" applyFill="1" applyBorder="1" applyAlignment="1">
      <alignment horizontal="center" vertical="center" wrapText="1"/>
    </xf>
    <xf numFmtId="0" fontId="4" fillId="7" borderId="28" xfId="0" applyNumberFormat="1" applyFont="1" applyFill="1" applyBorder="1" applyAlignment="1">
      <alignment horizontal="left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left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4" fillId="7" borderId="43" xfId="0" applyNumberFormat="1" applyFont="1" applyFill="1" applyBorder="1" applyAlignment="1">
      <alignment horizontal="left" vertical="center" wrapText="1"/>
    </xf>
    <xf numFmtId="0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0" xfId="0" applyFont="1" applyFill="1" applyBorder="1" applyAlignment="1">
      <alignment horizontal="left" vertical="center" wrapText="1"/>
    </xf>
    <xf numFmtId="0" fontId="5" fillId="7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7" borderId="37" xfId="0" applyNumberFormat="1" applyFont="1" applyFill="1" applyBorder="1" applyAlignment="1">
      <alignment horizontal="left" vertical="center" wrapText="1"/>
    </xf>
    <xf numFmtId="0" fontId="4" fillId="7" borderId="29" xfId="0" applyNumberFormat="1" applyFont="1" applyFill="1" applyBorder="1" applyAlignment="1">
      <alignment horizontal="center" vertical="center" wrapText="1"/>
    </xf>
    <xf numFmtId="0" fontId="4" fillId="7" borderId="50" xfId="0" applyNumberFormat="1" applyFont="1" applyFill="1" applyBorder="1" applyAlignment="1">
      <alignment horizontal="left" vertical="center" wrapText="1"/>
    </xf>
    <xf numFmtId="0" fontId="4" fillId="7" borderId="70" xfId="0" applyFont="1" applyFill="1" applyBorder="1" applyAlignment="1">
      <alignment horizontal="center" vertical="center"/>
    </xf>
    <xf numFmtId="0" fontId="4" fillId="7" borderId="95" xfId="0" applyFont="1" applyFill="1" applyBorder="1" applyAlignment="1">
      <alignment horizontal="center" vertical="center"/>
    </xf>
    <xf numFmtId="0" fontId="4" fillId="7" borderId="6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7" borderId="113" xfId="0" applyNumberFormat="1" applyFont="1" applyFill="1" applyBorder="1" applyAlignment="1">
      <alignment horizontal="left" vertical="center" wrapText="1"/>
    </xf>
    <xf numFmtId="0" fontId="4" fillId="7" borderId="31" xfId="0" applyNumberFormat="1" applyFont="1" applyFill="1" applyBorder="1" applyAlignment="1">
      <alignment horizontal="left" vertical="center" wrapText="1"/>
    </xf>
    <xf numFmtId="0" fontId="4" fillId="7" borderId="6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7" borderId="35" xfId="0" applyFont="1" applyFill="1" applyBorder="1" applyAlignment="1">
      <alignment vertical="center" wrapText="1"/>
    </xf>
    <xf numFmtId="0" fontId="4" fillId="7" borderId="41" xfId="0" applyFont="1" applyFill="1" applyBorder="1" applyAlignment="1">
      <alignment vertical="center" wrapText="1"/>
    </xf>
    <xf numFmtId="0" fontId="4" fillId="7" borderId="48" xfId="0" applyFont="1" applyFill="1" applyBorder="1" applyAlignment="1">
      <alignment vertical="center" wrapText="1"/>
    </xf>
    <xf numFmtId="0" fontId="4" fillId="7" borderId="53" xfId="0" applyFont="1" applyFill="1" applyBorder="1" applyAlignment="1">
      <alignment vertical="center" wrapText="1"/>
    </xf>
    <xf numFmtId="0" fontId="4" fillId="7" borderId="34" xfId="0" applyFont="1" applyFill="1" applyBorder="1" applyAlignment="1">
      <alignment vertical="center"/>
    </xf>
    <xf numFmtId="0" fontId="4" fillId="7" borderId="33" xfId="0" applyFont="1" applyFill="1" applyBorder="1" applyAlignment="1">
      <alignment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vertical="center"/>
    </xf>
    <xf numFmtId="0" fontId="4" fillId="7" borderId="52" xfId="0" applyFont="1" applyFill="1" applyBorder="1" applyAlignment="1">
      <alignment vertical="center"/>
    </xf>
    <xf numFmtId="0" fontId="4" fillId="7" borderId="54" xfId="0" applyFont="1" applyFill="1" applyBorder="1" applyAlignment="1">
      <alignment horizontal="center" vertical="center" wrapText="1"/>
    </xf>
    <xf numFmtId="0" fontId="4" fillId="7" borderId="1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5" borderId="2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3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116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8" xfId="0" applyNumberFormat="1" applyFont="1" applyFill="1" applyBorder="1" applyAlignment="1">
      <alignment horizontal="center" vertical="center"/>
    </xf>
    <xf numFmtId="0" fontId="22" fillId="5" borderId="116" xfId="0" applyFont="1" applyFill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9" borderId="119" xfId="0" applyNumberFormat="1" applyFill="1" applyBorder="1"/>
    <xf numFmtId="0" fontId="0" fillId="9" borderId="68" xfId="0" applyNumberFormat="1" applyFill="1" applyBorder="1"/>
    <xf numFmtId="0" fontId="0" fillId="0" borderId="120" xfId="0" applyNumberFormat="1" applyBorder="1" applyProtection="1">
      <protection locked="0"/>
    </xf>
    <xf numFmtId="0" fontId="0" fillId="9" borderId="70" xfId="0" applyNumberFormat="1" applyFill="1" applyBorder="1"/>
    <xf numFmtId="0" fontId="0" fillId="0" borderId="12" xfId="0" applyBorder="1"/>
    <xf numFmtId="0" fontId="0" fillId="0" borderId="121" xfId="0" applyNumberFormat="1" applyBorder="1" applyProtection="1">
      <protection locked="0"/>
    </xf>
    <xf numFmtId="0" fontId="0" fillId="9" borderId="122" xfId="0" applyNumberFormat="1" applyFill="1" applyBorder="1"/>
    <xf numFmtId="0" fontId="4" fillId="7" borderId="48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4" fillId="2" borderId="94" xfId="0" applyFont="1" applyFill="1" applyBorder="1" applyAlignment="1" applyProtection="1">
      <protection locked="0"/>
    </xf>
    <xf numFmtId="0" fontId="4" fillId="7" borderId="64" xfId="0" applyFont="1" applyFill="1" applyBorder="1"/>
    <xf numFmtId="0" fontId="4" fillId="7" borderId="65" xfId="0" applyFont="1" applyFill="1" applyBorder="1"/>
    <xf numFmtId="0" fontId="4" fillId="7" borderId="66" xfId="0" applyFont="1" applyFill="1" applyBorder="1" applyAlignment="1">
      <alignment vertical="center"/>
    </xf>
    <xf numFmtId="0" fontId="4" fillId="7" borderId="66" xfId="0" applyFont="1" applyFill="1" applyBorder="1" applyAlignment="1">
      <alignment vertical="center" wrapText="1"/>
    </xf>
    <xf numFmtId="0" fontId="4" fillId="7" borderId="67" xfId="0" applyFont="1" applyFill="1" applyBorder="1" applyAlignment="1">
      <alignment horizontal="center" vertical="center"/>
    </xf>
    <xf numFmtId="0" fontId="4" fillId="7" borderId="113" xfId="0" applyFont="1" applyFill="1" applyBorder="1" applyAlignment="1">
      <alignment horizontal="center" vertical="center"/>
    </xf>
    <xf numFmtId="0" fontId="20" fillId="2" borderId="12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4" xfId="0" applyFont="1" applyFill="1" applyBorder="1" applyProtection="1">
      <protection locked="0"/>
    </xf>
    <xf numFmtId="0" fontId="4" fillId="7" borderId="54" xfId="0" applyFont="1" applyFill="1" applyBorder="1" applyAlignment="1">
      <alignment horizontal="left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4" fillId="7" borderId="39" xfId="0" applyNumberFormat="1" applyFont="1" applyFill="1" applyBorder="1" applyAlignment="1">
      <alignment vertical="center" wrapText="1"/>
    </xf>
    <xf numFmtId="0" fontId="4" fillId="7" borderId="40" xfId="0" applyNumberFormat="1" applyFont="1" applyFill="1" applyBorder="1" applyAlignment="1">
      <alignment vertical="center" wrapText="1"/>
    </xf>
    <xf numFmtId="0" fontId="4" fillId="7" borderId="93" xfId="0" applyNumberFormat="1" applyFont="1" applyFill="1" applyBorder="1" applyAlignment="1">
      <alignment vertical="center" wrapText="1"/>
    </xf>
    <xf numFmtId="0" fontId="4" fillId="7" borderId="96" xfId="0" applyNumberFormat="1" applyFont="1" applyFill="1" applyBorder="1" applyAlignment="1">
      <alignment vertical="center" wrapText="1"/>
    </xf>
    <xf numFmtId="0" fontId="4" fillId="7" borderId="125" xfId="0" applyNumberFormat="1" applyFont="1" applyFill="1" applyBorder="1" applyAlignment="1">
      <alignment vertical="center" wrapText="1"/>
    </xf>
    <xf numFmtId="0" fontId="4" fillId="7" borderId="105" xfId="0" applyNumberFormat="1" applyFont="1" applyFill="1" applyBorder="1" applyAlignment="1">
      <alignment horizontal="left" vertical="center" wrapText="1"/>
    </xf>
    <xf numFmtId="0" fontId="4" fillId="7" borderId="122" xfId="0" applyNumberFormat="1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74" xfId="0" applyFont="1" applyFill="1" applyBorder="1" applyAlignment="1">
      <alignment vertical="center" wrapText="1"/>
    </xf>
    <xf numFmtId="0" fontId="4" fillId="7" borderId="30" xfId="0" applyFont="1" applyFill="1" applyBorder="1" applyAlignment="1">
      <alignment vertical="center" wrapText="1"/>
    </xf>
    <xf numFmtId="0" fontId="4" fillId="7" borderId="67" xfId="0" applyFont="1" applyFill="1" applyBorder="1" applyAlignment="1">
      <alignment vertical="center" wrapText="1"/>
    </xf>
    <xf numFmtId="0" fontId="20" fillId="7" borderId="6" xfId="0" applyFont="1" applyFill="1" applyBorder="1" applyAlignment="1" applyProtection="1">
      <alignment horizontal="center" vertical="center"/>
    </xf>
    <xf numFmtId="0" fontId="4" fillId="7" borderId="38" xfId="0" applyFont="1" applyFill="1" applyBorder="1" applyProtection="1"/>
    <xf numFmtId="0" fontId="2" fillId="7" borderId="29" xfId="0" applyFont="1" applyFill="1" applyBorder="1" applyAlignment="1">
      <alignment horizontal="left" vertical="center" wrapText="1"/>
    </xf>
    <xf numFmtId="0" fontId="4" fillId="7" borderId="49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6" fillId="0" borderId="0" xfId="0" applyFont="1" applyBorder="1"/>
    <xf numFmtId="0" fontId="4" fillId="6" borderId="56" xfId="0" applyFont="1" applyFill="1" applyBorder="1"/>
    <xf numFmtId="0" fontId="4" fillId="7" borderId="51" xfId="0" applyFont="1" applyFill="1" applyBorder="1"/>
    <xf numFmtId="0" fontId="4" fillId="7" borderId="52" xfId="0" applyFont="1" applyFill="1" applyBorder="1"/>
    <xf numFmtId="0" fontId="4" fillId="7" borderId="61" xfId="0" applyFont="1" applyFill="1" applyBorder="1" applyAlignment="1">
      <alignment horizontal="center" vertical="center"/>
    </xf>
    <xf numFmtId="0" fontId="4" fillId="7" borderId="110" xfId="0" applyFont="1" applyFill="1" applyBorder="1" applyAlignment="1">
      <alignment horizontal="left" vertical="center" wrapText="1"/>
    </xf>
    <xf numFmtId="0" fontId="4" fillId="7" borderId="62" xfId="0" applyFont="1" applyFill="1" applyBorder="1" applyAlignment="1">
      <alignment horizontal="center" vertical="center"/>
    </xf>
    <xf numFmtId="0" fontId="20" fillId="2" borderId="71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protection locked="0"/>
    </xf>
    <xf numFmtId="0" fontId="4" fillId="7" borderId="42" xfId="0" applyFont="1" applyFill="1" applyBorder="1" applyAlignment="1">
      <alignment vertical="center" wrapText="1"/>
    </xf>
    <xf numFmtId="0" fontId="4" fillId="7" borderId="36" xfId="0" applyFont="1" applyFill="1" applyBorder="1" applyAlignment="1">
      <alignment vertical="center" wrapText="1"/>
    </xf>
    <xf numFmtId="0" fontId="7" fillId="2" borderId="0" xfId="0" applyFont="1" applyFill="1"/>
    <xf numFmtId="0" fontId="4" fillId="7" borderId="35" xfId="0" applyFont="1" applyFill="1" applyBorder="1" applyAlignment="1">
      <alignment vertical="center"/>
    </xf>
    <xf numFmtId="0" fontId="4" fillId="6" borderId="2" xfId="0" applyFont="1" applyFill="1" applyBorder="1"/>
    <xf numFmtId="0" fontId="20" fillId="7" borderId="1" xfId="0" applyFont="1" applyFill="1" applyBorder="1" applyAlignment="1" applyProtection="1">
      <alignment horizontal="center" vertical="center"/>
    </xf>
    <xf numFmtId="0" fontId="20" fillId="2" borderId="126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52" xfId="0" applyFont="1" applyFill="1" applyBorder="1" applyAlignment="1">
      <alignment wrapText="1"/>
    </xf>
    <xf numFmtId="0" fontId="4" fillId="2" borderId="55" xfId="0" applyFont="1" applyFill="1" applyBorder="1" applyAlignment="1" applyProtection="1">
      <alignment wrapText="1"/>
      <protection locked="0"/>
    </xf>
    <xf numFmtId="0" fontId="18" fillId="6" borderId="7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vertical="center" wrapText="1"/>
    </xf>
    <xf numFmtId="0" fontId="4" fillId="7" borderId="72" xfId="0" applyFont="1" applyFill="1" applyBorder="1"/>
    <xf numFmtId="0" fontId="4" fillId="7" borderId="13" xfId="0" applyFont="1" applyFill="1" applyBorder="1"/>
    <xf numFmtId="0" fontId="2" fillId="7" borderId="48" xfId="0" applyFont="1" applyFill="1" applyBorder="1" applyAlignment="1">
      <alignment horizontal="left" vertical="center" wrapText="1"/>
    </xf>
    <xf numFmtId="0" fontId="4" fillId="7" borderId="75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left" vertical="center" wrapText="1"/>
    </xf>
    <xf numFmtId="0" fontId="4" fillId="7" borderId="52" xfId="0" applyNumberFormat="1" applyFont="1" applyFill="1" applyBorder="1" applyAlignment="1">
      <alignment wrapText="1"/>
    </xf>
    <xf numFmtId="0" fontId="4" fillId="7" borderId="54" xfId="0" applyNumberFormat="1" applyFont="1" applyFill="1" applyBorder="1" applyAlignment="1">
      <alignment horizontal="center" vertical="center" wrapText="1"/>
    </xf>
    <xf numFmtId="0" fontId="4" fillId="7" borderId="115" xfId="0" applyNumberFormat="1" applyFont="1" applyFill="1" applyBorder="1" applyAlignment="1">
      <alignment horizontal="center" vertical="center" wrapText="1"/>
    </xf>
    <xf numFmtId="0" fontId="2" fillId="7" borderId="66" xfId="0" applyFont="1" applyFill="1" applyBorder="1" applyAlignment="1">
      <alignment horizontal="left" vertical="center" wrapText="1"/>
    </xf>
    <xf numFmtId="0" fontId="4" fillId="7" borderId="68" xfId="0" applyFont="1" applyFill="1" applyBorder="1" applyAlignment="1">
      <alignment horizontal="center" vertical="center"/>
    </xf>
    <xf numFmtId="0" fontId="20" fillId="7" borderId="8" xfId="0" applyNumberFormat="1" applyFont="1" applyFill="1" applyBorder="1" applyAlignment="1" applyProtection="1">
      <alignment horizontal="center" vertical="center" wrapText="1"/>
    </xf>
    <xf numFmtId="0" fontId="4" fillId="7" borderId="38" xfId="0" applyFont="1" applyFill="1" applyBorder="1" applyAlignment="1" applyProtection="1">
      <alignment wrapText="1"/>
    </xf>
    <xf numFmtId="0" fontId="4" fillId="7" borderId="52" xfId="0" applyFont="1" applyFill="1" applyBorder="1" applyAlignment="1">
      <alignment horizontal="left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19" fillId="6" borderId="57" xfId="0" applyFont="1" applyFill="1" applyBorder="1" applyAlignment="1">
      <alignment horizontal="left" vertical="center" wrapText="1"/>
    </xf>
    <xf numFmtId="0" fontId="19" fillId="6" borderId="58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9" fillId="6" borderId="4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19" fillId="6" borderId="57" xfId="0" applyFont="1" applyFill="1" applyBorder="1" applyAlignment="1">
      <alignment horizontal="left" vertical="center"/>
    </xf>
    <xf numFmtId="0" fontId="19" fillId="6" borderId="58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6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9" fillId="6" borderId="46" xfId="0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left" vertical="center"/>
    </xf>
    <xf numFmtId="0" fontId="19" fillId="6" borderId="26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 wrapText="1"/>
    </xf>
    <xf numFmtId="0" fontId="4" fillId="6" borderId="46" xfId="0" applyFont="1" applyFill="1" applyBorder="1" applyAlignment="1">
      <alignment horizontal="left" vertical="center" wrapText="1"/>
    </xf>
    <xf numFmtId="0" fontId="19" fillId="6" borderId="10" xfId="0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0" fontId="4" fillId="7" borderId="74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4" fillId="7" borderId="98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19" fillId="6" borderId="91" xfId="0" applyFont="1" applyFill="1" applyBorder="1" applyAlignment="1">
      <alignment horizontal="left" vertical="center" wrapText="1"/>
    </xf>
    <xf numFmtId="0" fontId="4" fillId="6" borderId="91" xfId="0" applyFont="1" applyFill="1" applyBorder="1" applyAlignment="1">
      <alignment horizontal="left" vertical="center" wrapText="1"/>
    </xf>
    <xf numFmtId="0" fontId="4" fillId="6" borderId="92" xfId="0" applyFont="1" applyFill="1" applyBorder="1" applyAlignment="1">
      <alignment horizontal="left" vertical="center" wrapText="1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7" xfId="0" applyFont="1" applyFill="1" applyBorder="1" applyAlignment="1">
      <alignment horizontal="left" vertical="center" wrapText="1"/>
    </xf>
    <xf numFmtId="0" fontId="4" fillId="6" borderId="58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0" fontId="19" fillId="6" borderId="46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</xf>
    <xf numFmtId="0" fontId="2" fillId="5" borderId="14" xfId="0" applyFont="1" applyFill="1" applyBorder="1" applyAlignment="1" applyProtection="1">
      <alignment horizontal="left" vertical="center" wrapText="1"/>
    </xf>
    <xf numFmtId="0" fontId="2" fillId="5" borderId="15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4" borderId="59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1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9" fillId="6" borderId="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7" fillId="4" borderId="118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17" fillId="4" borderId="117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17" fillId="4" borderId="45" xfId="0" applyFont="1" applyFill="1" applyBorder="1" applyAlignment="1">
      <alignment horizontal="left" vertical="center" wrapText="1"/>
    </xf>
    <xf numFmtId="0" fontId="17" fillId="4" borderId="7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</cellXfs>
  <cellStyles count="1">
    <cellStyle name="Normal" xfId="0" builtinId="0"/>
  </cellStyles>
  <dxfs count="280"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5" tint="-0.24994659260841701"/>
      </font>
    </dxf>
    <dxf>
      <font>
        <b/>
        <i/>
        <color theme="6" tint="-0.499984740745262"/>
      </font>
    </dxf>
    <dxf>
      <font>
        <b/>
        <i/>
        <color theme="6" tint="0.59996337778862885"/>
      </font>
    </dxf>
    <dxf>
      <font>
        <b/>
        <i/>
        <color theme="5" tint="0.59996337778862885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theme="3" tint="-0.24994659260841701"/>
      </font>
      <fill>
        <patternFill>
          <bgColor theme="8" tint="0.79998168889431442"/>
        </patternFill>
      </fill>
    </dxf>
    <dxf>
      <font>
        <b/>
        <i/>
        <color theme="6" tint="-0.499984740745262"/>
      </font>
      <fill>
        <patternFill>
          <bgColor theme="6" tint="0.59996337778862885"/>
        </patternFill>
      </fill>
    </dxf>
    <dxf>
      <font>
        <b/>
        <i/>
        <color theme="7" tint="-0.24994659260841701"/>
      </font>
      <fill>
        <patternFill>
          <bgColor theme="7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rgb="FF99FF99"/>
      </font>
    </dxf>
    <dxf>
      <font>
        <b/>
        <i/>
        <color theme="5" tint="0.59996337778862885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99FF99"/>
      </font>
    </dxf>
    <dxf>
      <font>
        <b/>
        <i/>
        <color theme="5" tint="0.59996337778862885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99FF99"/>
      </font>
    </dxf>
    <dxf>
      <font>
        <b/>
        <i/>
        <color theme="5" tint="0.59996337778862885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99FF99"/>
      </font>
    </dxf>
    <dxf>
      <font>
        <b/>
        <i/>
        <color theme="5" tint="0.59996337778862885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99FF99"/>
      </font>
    </dxf>
    <dxf>
      <font>
        <b/>
        <i/>
        <color theme="5" tint="0.59996337778862885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99FF99"/>
      </font>
    </dxf>
    <dxf>
      <font>
        <b/>
        <i/>
        <color theme="5" tint="0.59996337778862885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99FF99"/>
      </font>
    </dxf>
    <dxf>
      <font>
        <b/>
        <i/>
        <color theme="5" tint="0.59996337778862885"/>
      </font>
    </dxf>
    <dxf>
      <font>
        <b/>
        <i/>
        <color rgb="FF00B400"/>
      </font>
    </dxf>
    <dxf>
      <font>
        <b/>
        <i/>
        <color theme="9" tint="-0.24994659260841701"/>
      </font>
    </dxf>
    <dxf>
      <font>
        <b/>
        <i/>
        <color rgb="FF99FF99"/>
      </font>
    </dxf>
    <dxf>
      <font>
        <b/>
        <i/>
        <color theme="5" tint="0.5999633777886288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</xdr:row>
      <xdr:rowOff>104775</xdr:rowOff>
    </xdr:from>
    <xdr:to>
      <xdr:col>9</xdr:col>
      <xdr:colOff>1104900</xdr:colOff>
      <xdr:row>4</xdr:row>
      <xdr:rowOff>46906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342900"/>
          <a:ext cx="1066800" cy="980356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466726</xdr:colOff>
      <xdr:row>1</xdr:row>
      <xdr:rowOff>28575</xdr:rowOff>
    </xdr:from>
    <xdr:to>
      <xdr:col>4</xdr:col>
      <xdr:colOff>378006</xdr:colOff>
      <xdr:row>4</xdr:row>
      <xdr:rowOff>47246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6" y="266700"/>
          <a:ext cx="825680" cy="1056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590010</xdr:colOff>
      <xdr:row>0</xdr:row>
      <xdr:rowOff>179244</xdr:rowOff>
    </xdr:from>
    <xdr:to>
      <xdr:col>14</xdr:col>
      <xdr:colOff>697075</xdr:colOff>
      <xdr:row>3</xdr:row>
      <xdr:rowOff>52045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335" y="179244"/>
          <a:ext cx="1002415" cy="863401"/>
        </a:xfrm>
        <a:prstGeom prst="rect">
          <a:avLst/>
        </a:prstGeom>
      </xdr:spPr>
    </xdr:pic>
    <xdr:clientData/>
  </xdr:twoCellAnchor>
  <xdr:twoCellAnchor editAs="oneCell">
    <xdr:from>
      <xdr:col>3</xdr:col>
      <xdr:colOff>34636</xdr:colOff>
      <xdr:row>0</xdr:row>
      <xdr:rowOff>86591</xdr:rowOff>
    </xdr:from>
    <xdr:to>
      <xdr:col>4</xdr:col>
      <xdr:colOff>216477</xdr:colOff>
      <xdr:row>3</xdr:row>
      <xdr:rowOff>75163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436" y="86591"/>
          <a:ext cx="791441" cy="979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211"/>
  <sheetViews>
    <sheetView showGridLines="0" showRowColHeaders="0" view="pageLayout" topLeftCell="A305" zoomScaleNormal="104" workbookViewId="0">
      <selection activeCell="J15" sqref="J15"/>
    </sheetView>
  </sheetViews>
  <sheetFormatPr defaultColWidth="9.140625" defaultRowHeight="18.75" x14ac:dyDescent="0.3"/>
  <cols>
    <col min="1" max="1" width="5" style="2" customWidth="1"/>
    <col min="2" max="2" width="3.5703125" style="2" customWidth="1"/>
    <col min="3" max="3" width="3.7109375" style="2" customWidth="1"/>
    <col min="4" max="4" width="13.7109375" style="224" customWidth="1"/>
    <col min="5" max="5" width="58.5703125" style="3" customWidth="1"/>
    <col min="6" max="6" width="15" style="2" customWidth="1"/>
    <col min="7" max="7" width="28.7109375" style="219" customWidth="1"/>
    <col min="8" max="8" width="12.140625" style="6" customWidth="1"/>
    <col min="9" max="9" width="8.7109375" style="7" customWidth="1"/>
    <col min="10" max="10" width="26.28515625" style="2" customWidth="1"/>
    <col min="11" max="16384" width="9.140625" style="2"/>
  </cols>
  <sheetData>
    <row r="2" spans="2:12" ht="31.15" x14ac:dyDescent="0.6">
      <c r="B2" s="367" t="s">
        <v>1390</v>
      </c>
      <c r="C2" s="368"/>
      <c r="D2" s="368"/>
      <c r="E2" s="368"/>
      <c r="F2" s="368"/>
      <c r="G2" s="368"/>
      <c r="H2" s="368"/>
      <c r="I2" s="368"/>
      <c r="J2" s="368"/>
    </row>
    <row r="3" spans="2:12" ht="31.15" x14ac:dyDescent="0.3">
      <c r="B3" s="369" t="s">
        <v>1734</v>
      </c>
      <c r="C3" s="370"/>
      <c r="D3" s="370"/>
      <c r="E3" s="370"/>
      <c r="F3" s="370"/>
      <c r="G3" s="370"/>
      <c r="H3" s="370"/>
      <c r="I3" s="370"/>
      <c r="J3" s="370"/>
    </row>
    <row r="4" spans="2:12" ht="18" x14ac:dyDescent="0.35">
      <c r="B4" s="371" t="s">
        <v>1391</v>
      </c>
      <c r="C4" s="368"/>
      <c r="D4" s="368"/>
      <c r="E4" s="368"/>
      <c r="F4" s="368"/>
      <c r="G4" s="368"/>
      <c r="H4" s="368"/>
      <c r="I4" s="368"/>
      <c r="J4" s="368"/>
    </row>
    <row r="5" spans="2:12" ht="21" x14ac:dyDescent="0.3">
      <c r="B5" s="372" t="s">
        <v>1392</v>
      </c>
      <c r="C5" s="373"/>
      <c r="D5" s="373"/>
      <c r="E5" s="373"/>
      <c r="F5" s="373"/>
      <c r="G5" s="373"/>
      <c r="H5" s="373"/>
      <c r="I5" s="373"/>
      <c r="J5" s="373"/>
    </row>
    <row r="6" spans="2:12" ht="21" x14ac:dyDescent="0.3">
      <c r="B6" s="5"/>
      <c r="C6" s="6"/>
      <c r="D6" s="6"/>
      <c r="E6" s="220"/>
      <c r="F6" s="6"/>
      <c r="I6" s="6"/>
      <c r="J6" s="6"/>
    </row>
    <row r="7" spans="2:12" ht="18.600000000000001" thickBot="1" x14ac:dyDescent="0.4"/>
    <row r="8" spans="2:12" ht="32.25" thickBot="1" x14ac:dyDescent="0.3">
      <c r="B8" s="374" t="s">
        <v>1393</v>
      </c>
      <c r="C8" s="375"/>
      <c r="D8" s="375"/>
      <c r="E8" s="8" t="s">
        <v>1394</v>
      </c>
      <c r="F8" s="8" t="s">
        <v>1395</v>
      </c>
      <c r="G8" s="9" t="s">
        <v>1396</v>
      </c>
      <c r="H8" s="8" t="s">
        <v>1397</v>
      </c>
      <c r="I8" s="8" t="s">
        <v>1398</v>
      </c>
      <c r="J8" s="10" t="s">
        <v>0</v>
      </c>
    </row>
    <row r="9" spans="2:12" ht="19.5" thickBot="1" x14ac:dyDescent="0.3">
      <c r="B9" s="376" t="s">
        <v>1399</v>
      </c>
      <c r="C9" s="377"/>
      <c r="D9" s="377"/>
      <c r="E9" s="377"/>
      <c r="F9" s="377"/>
      <c r="G9" s="377"/>
      <c r="H9" s="377"/>
      <c r="I9" s="377"/>
      <c r="J9" s="378"/>
    </row>
    <row r="10" spans="2:12" s="12" customFormat="1" ht="16.5" thickBot="1" x14ac:dyDescent="0.3">
      <c r="B10" s="359" t="s">
        <v>1400</v>
      </c>
      <c r="C10" s="360"/>
      <c r="D10" s="360"/>
      <c r="E10" s="360"/>
      <c r="F10" s="360"/>
      <c r="G10" s="360"/>
      <c r="H10" s="360"/>
      <c r="I10" s="360"/>
      <c r="J10" s="361"/>
      <c r="K10" s="2"/>
      <c r="L10" s="11"/>
    </row>
    <row r="11" spans="2:12" s="14" customFormat="1" ht="15.75" x14ac:dyDescent="0.25">
      <c r="B11" s="46"/>
      <c r="C11" s="362" t="s">
        <v>1484</v>
      </c>
      <c r="D11" s="362"/>
      <c r="E11" s="362"/>
      <c r="F11" s="362"/>
      <c r="G11" s="362"/>
      <c r="H11" s="362"/>
      <c r="I11" s="362"/>
      <c r="J11" s="363"/>
      <c r="K11" s="2"/>
    </row>
    <row r="12" spans="2:12" s="22" customFormat="1" x14ac:dyDescent="0.25">
      <c r="B12" s="15"/>
      <c r="C12" s="16"/>
      <c r="D12" s="17" t="s">
        <v>1401</v>
      </c>
      <c r="E12" s="17" t="s">
        <v>1303</v>
      </c>
      <c r="F12" s="18" t="s">
        <v>62</v>
      </c>
      <c r="G12" s="69"/>
      <c r="H12" s="19">
        <v>5</v>
      </c>
      <c r="I12" s="20"/>
      <c r="J12" s="21"/>
      <c r="K12" s="2"/>
    </row>
    <row r="13" spans="2:12" s="22" customFormat="1" ht="31.5" x14ac:dyDescent="0.25">
      <c r="B13" s="15"/>
      <c r="C13" s="16"/>
      <c r="D13" s="17" t="s">
        <v>1402</v>
      </c>
      <c r="E13" s="17" t="s">
        <v>1304</v>
      </c>
      <c r="F13" s="18" t="s">
        <v>62</v>
      </c>
      <c r="G13" s="69"/>
      <c r="H13" s="19">
        <v>10</v>
      </c>
      <c r="I13" s="20"/>
      <c r="J13" s="21"/>
      <c r="K13" s="2"/>
    </row>
    <row r="14" spans="2:12" ht="15.75" x14ac:dyDescent="0.25">
      <c r="B14" s="34"/>
      <c r="C14" s="364" t="s">
        <v>1485</v>
      </c>
      <c r="D14" s="365"/>
      <c r="E14" s="365"/>
      <c r="F14" s="365"/>
      <c r="G14" s="365"/>
      <c r="H14" s="365"/>
      <c r="I14" s="365"/>
      <c r="J14" s="366"/>
    </row>
    <row r="15" spans="2:12" ht="32.25" customHeight="1" x14ac:dyDescent="0.25">
      <c r="B15" s="35"/>
      <c r="C15" s="36"/>
      <c r="D15" s="47" t="s">
        <v>1403</v>
      </c>
      <c r="E15" s="54" t="s">
        <v>1497</v>
      </c>
      <c r="F15" s="37" t="s">
        <v>62</v>
      </c>
      <c r="G15" s="55"/>
      <c r="H15" s="38">
        <v>5</v>
      </c>
      <c r="I15" s="20"/>
      <c r="J15" s="39"/>
    </row>
    <row r="16" spans="2:12" ht="18.75" customHeight="1" x14ac:dyDescent="0.25">
      <c r="B16" s="230"/>
      <c r="C16" s="229"/>
      <c r="D16" s="47" t="s">
        <v>1404</v>
      </c>
      <c r="E16" s="225" t="s">
        <v>1498</v>
      </c>
      <c r="F16" s="25" t="s">
        <v>62</v>
      </c>
      <c r="G16" s="115"/>
      <c r="H16" s="216">
        <v>10</v>
      </c>
      <c r="I16" s="20"/>
      <c r="J16" s="44"/>
    </row>
    <row r="17" spans="2:10" x14ac:dyDescent="0.25">
      <c r="B17" s="28"/>
      <c r="C17" s="29"/>
      <c r="D17" s="47" t="s">
        <v>1405</v>
      </c>
      <c r="E17" s="226" t="s">
        <v>1539</v>
      </c>
      <c r="F17" s="30" t="s">
        <v>62</v>
      </c>
      <c r="G17" s="114"/>
      <c r="H17" s="217">
        <v>5</v>
      </c>
      <c r="I17" s="20"/>
      <c r="J17" s="44"/>
    </row>
    <row r="18" spans="2:10" ht="31.5" x14ac:dyDescent="0.25">
      <c r="B18" s="28"/>
      <c r="C18" s="29"/>
      <c r="D18" s="47" t="s">
        <v>1486</v>
      </c>
      <c r="E18" s="226" t="s">
        <v>710</v>
      </c>
      <c r="F18" s="30" t="s">
        <v>62</v>
      </c>
      <c r="G18" s="114"/>
      <c r="H18" s="217">
        <v>10</v>
      </c>
      <c r="I18" s="20"/>
      <c r="J18" s="44"/>
    </row>
    <row r="19" spans="2:10" ht="31.5" x14ac:dyDescent="0.25">
      <c r="B19" s="28"/>
      <c r="C19" s="29"/>
      <c r="D19" s="47" t="s">
        <v>1487</v>
      </c>
      <c r="E19" s="226" t="s">
        <v>1540</v>
      </c>
      <c r="F19" s="30" t="s">
        <v>62</v>
      </c>
      <c r="G19" s="114" t="s">
        <v>1354</v>
      </c>
      <c r="H19" s="217">
        <v>5</v>
      </c>
      <c r="I19" s="20"/>
      <c r="J19" s="44"/>
    </row>
    <row r="20" spans="2:10" x14ac:dyDescent="0.25">
      <c r="B20" s="28"/>
      <c r="C20" s="29"/>
      <c r="D20" s="47" t="s">
        <v>1488</v>
      </c>
      <c r="E20" s="226" t="s">
        <v>1541</v>
      </c>
      <c r="F20" s="30" t="s">
        <v>62</v>
      </c>
      <c r="G20" s="114"/>
      <c r="H20" s="217">
        <v>5</v>
      </c>
      <c r="I20" s="20"/>
      <c r="J20" s="44"/>
    </row>
    <row r="21" spans="2:10" ht="31.5" x14ac:dyDescent="0.25">
      <c r="B21" s="28"/>
      <c r="C21" s="29"/>
      <c r="D21" s="47" t="s">
        <v>1489</v>
      </c>
      <c r="E21" s="226" t="s">
        <v>1542</v>
      </c>
      <c r="F21" s="30" t="s">
        <v>62</v>
      </c>
      <c r="G21" s="114" t="s">
        <v>1354</v>
      </c>
      <c r="H21" s="217">
        <v>5</v>
      </c>
      <c r="I21" s="20"/>
      <c r="J21" s="44"/>
    </row>
    <row r="22" spans="2:10" ht="31.5" x14ac:dyDescent="0.25">
      <c r="B22" s="28"/>
      <c r="C22" s="29"/>
      <c r="D22" s="47" t="s">
        <v>1490</v>
      </c>
      <c r="E22" s="226" t="s">
        <v>641</v>
      </c>
      <c r="F22" s="30" t="s">
        <v>62</v>
      </c>
      <c r="G22" s="114" t="s">
        <v>1354</v>
      </c>
      <c r="H22" s="217">
        <v>5</v>
      </c>
      <c r="I22" s="20"/>
      <c r="J22" s="44"/>
    </row>
    <row r="23" spans="2:10" x14ac:dyDescent="0.25">
      <c r="B23" s="28"/>
      <c r="C23" s="29"/>
      <c r="D23" s="47" t="s">
        <v>1491</v>
      </c>
      <c r="E23" s="226" t="s">
        <v>1543</v>
      </c>
      <c r="F23" s="30" t="s">
        <v>62</v>
      </c>
      <c r="G23" s="114"/>
      <c r="H23" s="217">
        <v>5</v>
      </c>
      <c r="I23" s="20"/>
      <c r="J23" s="44"/>
    </row>
    <row r="24" spans="2:10" x14ac:dyDescent="0.25">
      <c r="B24" s="28"/>
      <c r="C24" s="29"/>
      <c r="D24" s="47" t="s">
        <v>1492</v>
      </c>
      <c r="E24" s="226" t="s">
        <v>1544</v>
      </c>
      <c r="F24" s="30" t="s">
        <v>62</v>
      </c>
      <c r="G24" s="114"/>
      <c r="H24" s="217">
        <v>5</v>
      </c>
      <c r="I24" s="20"/>
      <c r="J24" s="44"/>
    </row>
    <row r="25" spans="2:10" x14ac:dyDescent="0.25">
      <c r="B25" s="28"/>
      <c r="C25" s="29"/>
      <c r="D25" s="47" t="s">
        <v>1493</v>
      </c>
      <c r="E25" s="226" t="s">
        <v>1545</v>
      </c>
      <c r="F25" s="30" t="s">
        <v>62</v>
      </c>
      <c r="G25" s="114"/>
      <c r="H25" s="217">
        <v>5</v>
      </c>
      <c r="I25" s="20"/>
      <c r="J25" s="44"/>
    </row>
    <row r="26" spans="2:10" x14ac:dyDescent="0.25">
      <c r="B26" s="23"/>
      <c r="C26" s="24"/>
      <c r="D26" s="47" t="s">
        <v>1494</v>
      </c>
      <c r="E26" s="225" t="s">
        <v>1546</v>
      </c>
      <c r="F26" s="25" t="s">
        <v>62</v>
      </c>
      <c r="G26" s="115"/>
      <c r="H26" s="216">
        <v>5</v>
      </c>
      <c r="I26" s="20"/>
      <c r="J26" s="44"/>
    </row>
    <row r="27" spans="2:10" ht="31.5" x14ac:dyDescent="0.25">
      <c r="B27" s="35"/>
      <c r="C27" s="36"/>
      <c r="D27" s="47" t="s">
        <v>1495</v>
      </c>
      <c r="E27" s="54" t="s">
        <v>1547</v>
      </c>
      <c r="F27" s="37" t="s">
        <v>62</v>
      </c>
      <c r="G27" s="55"/>
      <c r="H27" s="218">
        <v>10</v>
      </c>
      <c r="I27" s="20"/>
      <c r="J27" s="44"/>
    </row>
    <row r="28" spans="2:10" x14ac:dyDescent="0.25">
      <c r="B28" s="40"/>
      <c r="C28" s="41"/>
      <c r="D28" s="47" t="s">
        <v>1496</v>
      </c>
      <c r="E28" s="227" t="s">
        <v>1548</v>
      </c>
      <c r="F28" s="42" t="s">
        <v>62</v>
      </c>
      <c r="G28" s="117"/>
      <c r="H28" s="43">
        <v>5</v>
      </c>
      <c r="I28" s="20"/>
      <c r="J28" s="44"/>
    </row>
    <row r="29" spans="2:10" ht="15.75" x14ac:dyDescent="0.25">
      <c r="B29" s="34"/>
      <c r="C29" s="364" t="s">
        <v>1499</v>
      </c>
      <c r="D29" s="365"/>
      <c r="E29" s="365"/>
      <c r="F29" s="365"/>
      <c r="G29" s="365"/>
      <c r="H29" s="365"/>
      <c r="I29" s="365"/>
      <c r="J29" s="366"/>
    </row>
    <row r="30" spans="2:10" x14ac:dyDescent="0.25">
      <c r="B30" s="35"/>
      <c r="C30" s="36"/>
      <c r="D30" s="47" t="s">
        <v>1500</v>
      </c>
      <c r="E30" s="54" t="s">
        <v>1549</v>
      </c>
      <c r="F30" s="231" t="s">
        <v>62</v>
      </c>
      <c r="G30" s="55"/>
      <c r="H30" s="232">
        <v>5</v>
      </c>
      <c r="I30" s="20"/>
      <c r="J30" s="39"/>
    </row>
    <row r="31" spans="2:10" ht="19.5" thickBot="1" x14ac:dyDescent="0.3">
      <c r="B31" s="233"/>
      <c r="C31" s="234"/>
      <c r="D31" s="50" t="s">
        <v>1501</v>
      </c>
      <c r="E31" s="228" t="s">
        <v>1550</v>
      </c>
      <c r="F31" s="235" t="s">
        <v>62</v>
      </c>
      <c r="G31" s="296"/>
      <c r="H31" s="236">
        <v>10</v>
      </c>
      <c r="I31" s="51"/>
      <c r="J31" s="45"/>
    </row>
    <row r="32" spans="2:10" ht="19.5" thickBot="1" x14ac:dyDescent="0.35"/>
    <row r="33" spans="2:12" ht="19.5" thickBot="1" x14ac:dyDescent="0.3">
      <c r="B33" s="376" t="s">
        <v>1406</v>
      </c>
      <c r="C33" s="377"/>
      <c r="D33" s="377"/>
      <c r="E33" s="377"/>
      <c r="F33" s="377"/>
      <c r="G33" s="377"/>
      <c r="H33" s="377"/>
      <c r="I33" s="377"/>
      <c r="J33" s="378"/>
    </row>
    <row r="34" spans="2:12" s="12" customFormat="1" ht="16.5" thickBot="1" x14ac:dyDescent="0.3">
      <c r="B34" s="359" t="s">
        <v>1502</v>
      </c>
      <c r="C34" s="360"/>
      <c r="D34" s="360"/>
      <c r="E34" s="360"/>
      <c r="F34" s="360"/>
      <c r="G34" s="360"/>
      <c r="H34" s="360"/>
      <c r="I34" s="360"/>
      <c r="J34" s="361"/>
      <c r="K34" s="2"/>
      <c r="L34" s="11"/>
    </row>
    <row r="35" spans="2:12" s="14" customFormat="1" ht="15.75" x14ac:dyDescent="0.25">
      <c r="B35" s="13"/>
      <c r="C35" s="380" t="s">
        <v>1407</v>
      </c>
      <c r="D35" s="380"/>
      <c r="E35" s="380"/>
      <c r="F35" s="380"/>
      <c r="G35" s="380"/>
      <c r="H35" s="380"/>
      <c r="I35" s="380"/>
      <c r="J35" s="381"/>
      <c r="K35" s="2"/>
    </row>
    <row r="36" spans="2:12" s="22" customFormat="1" ht="31.5" x14ac:dyDescent="0.25">
      <c r="B36" s="15"/>
      <c r="C36" s="16"/>
      <c r="D36" s="17" t="s">
        <v>318</v>
      </c>
      <c r="E36" s="17" t="s">
        <v>768</v>
      </c>
      <c r="F36" s="18" t="s">
        <v>3</v>
      </c>
      <c r="G36" s="69"/>
      <c r="H36" s="19">
        <v>3</v>
      </c>
      <c r="I36" s="20"/>
      <c r="J36" s="21"/>
      <c r="K36" s="2"/>
    </row>
    <row r="37" spans="2:12" x14ac:dyDescent="0.25">
      <c r="B37" s="23"/>
      <c r="C37" s="24"/>
      <c r="D37" s="17" t="s">
        <v>319</v>
      </c>
      <c r="E37" s="52" t="s">
        <v>950</v>
      </c>
      <c r="F37" s="18" t="s">
        <v>3</v>
      </c>
      <c r="G37" s="115"/>
      <c r="H37" s="19">
        <v>3</v>
      </c>
      <c r="I37" s="26"/>
      <c r="J37" s="27"/>
    </row>
    <row r="38" spans="2:12" x14ac:dyDescent="0.25">
      <c r="B38" s="28"/>
      <c r="C38" s="29"/>
      <c r="D38" s="17" t="s">
        <v>661</v>
      </c>
      <c r="E38" s="53" t="s">
        <v>766</v>
      </c>
      <c r="F38" s="18" t="s">
        <v>3</v>
      </c>
      <c r="G38" s="114"/>
      <c r="H38" s="19">
        <v>3</v>
      </c>
      <c r="I38" s="32"/>
      <c r="J38" s="33"/>
    </row>
    <row r="39" spans="2:12" x14ac:dyDescent="0.25">
      <c r="B39" s="28"/>
      <c r="C39" s="29"/>
      <c r="D39" s="17" t="s">
        <v>662</v>
      </c>
      <c r="E39" s="53" t="s">
        <v>767</v>
      </c>
      <c r="F39" s="18" t="s">
        <v>3</v>
      </c>
      <c r="G39" s="114"/>
      <c r="H39" s="19">
        <v>3</v>
      </c>
      <c r="I39" s="32"/>
      <c r="J39" s="33"/>
    </row>
    <row r="40" spans="2:12" ht="31.5" x14ac:dyDescent="0.25">
      <c r="B40" s="28"/>
      <c r="C40" s="29"/>
      <c r="D40" s="17" t="s">
        <v>951</v>
      </c>
      <c r="E40" s="53" t="s">
        <v>282</v>
      </c>
      <c r="F40" s="18" t="s">
        <v>3</v>
      </c>
      <c r="G40" s="114"/>
      <c r="H40" s="19">
        <v>3</v>
      </c>
      <c r="I40" s="32"/>
      <c r="J40" s="33"/>
    </row>
    <row r="41" spans="2:12" x14ac:dyDescent="0.25">
      <c r="B41" s="28"/>
      <c r="C41" s="29"/>
      <c r="D41" s="17" t="s">
        <v>952</v>
      </c>
      <c r="E41" s="53" t="s">
        <v>948</v>
      </c>
      <c r="F41" s="18" t="s">
        <v>3</v>
      </c>
      <c r="G41" s="114"/>
      <c r="H41" s="19">
        <v>3</v>
      </c>
      <c r="I41" s="32"/>
      <c r="J41" s="33"/>
    </row>
    <row r="42" spans="2:12" x14ac:dyDescent="0.25">
      <c r="B42" s="28"/>
      <c r="C42" s="29"/>
      <c r="D42" s="17" t="s">
        <v>953</v>
      </c>
      <c r="E42" s="53" t="s">
        <v>4</v>
      </c>
      <c r="F42" s="18" t="s">
        <v>3</v>
      </c>
      <c r="G42" s="114"/>
      <c r="H42" s="19">
        <v>3</v>
      </c>
      <c r="I42" s="32"/>
      <c r="J42" s="33"/>
    </row>
    <row r="43" spans="2:12" x14ac:dyDescent="0.25">
      <c r="B43" s="28"/>
      <c r="C43" s="29"/>
      <c r="D43" s="17" t="s">
        <v>954</v>
      </c>
      <c r="E43" s="53" t="s">
        <v>663</v>
      </c>
      <c r="F43" s="18" t="s">
        <v>3</v>
      </c>
      <c r="G43" s="114"/>
      <c r="H43" s="19">
        <v>3</v>
      </c>
      <c r="I43" s="32"/>
      <c r="J43" s="33"/>
    </row>
    <row r="44" spans="2:12" ht="15.75" x14ac:dyDescent="0.25">
      <c r="B44" s="34"/>
      <c r="C44" s="364" t="s">
        <v>1503</v>
      </c>
      <c r="D44" s="365"/>
      <c r="E44" s="365"/>
      <c r="F44" s="365"/>
      <c r="G44" s="365"/>
      <c r="H44" s="365"/>
      <c r="I44" s="365"/>
      <c r="J44" s="366"/>
    </row>
    <row r="45" spans="2:12" x14ac:dyDescent="0.25">
      <c r="B45" s="35"/>
      <c r="C45" s="36"/>
      <c r="D45" s="47" t="s">
        <v>320</v>
      </c>
      <c r="E45" s="54" t="s">
        <v>955</v>
      </c>
      <c r="F45" s="37" t="s">
        <v>3</v>
      </c>
      <c r="G45" s="55"/>
      <c r="H45" s="38">
        <v>5</v>
      </c>
      <c r="I45" s="32"/>
      <c r="J45" s="39"/>
    </row>
    <row r="46" spans="2:12" ht="31.5" x14ac:dyDescent="0.25">
      <c r="B46" s="28"/>
      <c r="C46" s="29"/>
      <c r="D46" s="47" t="s">
        <v>321</v>
      </c>
      <c r="E46" s="53" t="s">
        <v>283</v>
      </c>
      <c r="F46" s="18" t="s">
        <v>3</v>
      </c>
      <c r="G46" s="114"/>
      <c r="H46" s="19">
        <v>5</v>
      </c>
      <c r="I46" s="32"/>
      <c r="J46" s="33"/>
    </row>
    <row r="47" spans="2:12" ht="15.75" x14ac:dyDescent="0.25">
      <c r="B47" s="34"/>
      <c r="C47" s="364" t="s">
        <v>1533</v>
      </c>
      <c r="D47" s="365"/>
      <c r="E47" s="365"/>
      <c r="F47" s="365"/>
      <c r="G47" s="365"/>
      <c r="H47" s="365"/>
      <c r="I47" s="365"/>
      <c r="J47" s="366"/>
    </row>
    <row r="48" spans="2:12" ht="63" x14ac:dyDescent="0.25">
      <c r="B48" s="35"/>
      <c r="C48" s="36"/>
      <c r="D48" s="47" t="s">
        <v>322</v>
      </c>
      <c r="E48" s="54" t="s">
        <v>1534</v>
      </c>
      <c r="F48" s="37" t="s">
        <v>3</v>
      </c>
      <c r="G48" s="55" t="s">
        <v>949</v>
      </c>
      <c r="H48" s="38">
        <v>10</v>
      </c>
      <c r="I48" s="32"/>
      <c r="J48" s="56"/>
    </row>
    <row r="49" spans="2:12" x14ac:dyDescent="0.25">
      <c r="B49" s="28"/>
      <c r="C49" s="29"/>
      <c r="D49" s="47" t="s">
        <v>956</v>
      </c>
      <c r="E49" s="53" t="s">
        <v>769</v>
      </c>
      <c r="F49" s="18" t="s">
        <v>3</v>
      </c>
      <c r="G49" s="114"/>
      <c r="H49" s="19">
        <v>5</v>
      </c>
      <c r="I49" s="32"/>
      <c r="J49" s="33"/>
    </row>
    <row r="50" spans="2:12" ht="15.75" x14ac:dyDescent="0.25">
      <c r="B50" s="34"/>
      <c r="C50" s="364" t="s">
        <v>1535</v>
      </c>
      <c r="D50" s="365"/>
      <c r="E50" s="365"/>
      <c r="F50" s="365"/>
      <c r="G50" s="365"/>
      <c r="H50" s="365"/>
      <c r="I50" s="365"/>
      <c r="J50" s="366"/>
    </row>
    <row r="51" spans="2:12" ht="31.5" x14ac:dyDescent="0.25">
      <c r="B51" s="288"/>
      <c r="C51" s="289"/>
      <c r="D51" s="290" t="s">
        <v>328</v>
      </c>
      <c r="E51" s="291" t="s">
        <v>323</v>
      </c>
      <c r="F51" s="292" t="s">
        <v>3</v>
      </c>
      <c r="G51" s="147"/>
      <c r="H51" s="293">
        <v>3</v>
      </c>
      <c r="I51" s="57"/>
      <c r="J51" s="39"/>
    </row>
    <row r="52" spans="2:12" ht="15.75" x14ac:dyDescent="0.25">
      <c r="B52" s="34"/>
      <c r="C52" s="364" t="s">
        <v>1536</v>
      </c>
      <c r="D52" s="365"/>
      <c r="E52" s="365"/>
      <c r="F52" s="365"/>
      <c r="G52" s="365"/>
      <c r="H52" s="365"/>
      <c r="I52" s="365"/>
      <c r="J52" s="366"/>
    </row>
    <row r="53" spans="2:12" ht="47.25" x14ac:dyDescent="0.25">
      <c r="B53" s="288"/>
      <c r="C53" s="289"/>
      <c r="D53" s="290" t="s">
        <v>327</v>
      </c>
      <c r="E53" s="291" t="s">
        <v>770</v>
      </c>
      <c r="F53" s="292" t="s">
        <v>3</v>
      </c>
      <c r="G53" s="147" t="s">
        <v>324</v>
      </c>
      <c r="H53" s="293">
        <v>10</v>
      </c>
      <c r="I53" s="57"/>
      <c r="J53" s="39"/>
    </row>
    <row r="54" spans="2:12" ht="15.75" x14ac:dyDescent="0.25">
      <c r="B54" s="34"/>
      <c r="C54" s="364" t="s">
        <v>1537</v>
      </c>
      <c r="D54" s="364"/>
      <c r="E54" s="364"/>
      <c r="F54" s="364"/>
      <c r="G54" s="364"/>
      <c r="H54" s="364"/>
      <c r="I54" s="364"/>
      <c r="J54" s="379"/>
    </row>
    <row r="55" spans="2:12" x14ac:dyDescent="0.25">
      <c r="B55" s="35"/>
      <c r="C55" s="36"/>
      <c r="D55" s="47" t="s">
        <v>325</v>
      </c>
      <c r="E55" s="54" t="s">
        <v>284</v>
      </c>
      <c r="F55" s="37" t="s">
        <v>5</v>
      </c>
      <c r="G55" s="55" t="s">
        <v>313</v>
      </c>
      <c r="H55" s="38">
        <v>5</v>
      </c>
      <c r="I55" s="294"/>
      <c r="J55" s="295"/>
    </row>
    <row r="56" spans="2:12" ht="31.5" x14ac:dyDescent="0.25">
      <c r="B56" s="40"/>
      <c r="C56" s="41"/>
      <c r="D56" s="47" t="s">
        <v>326</v>
      </c>
      <c r="E56" s="285" t="s">
        <v>957</v>
      </c>
      <c r="F56" s="18" t="s">
        <v>5</v>
      </c>
      <c r="G56" s="117" t="s">
        <v>313</v>
      </c>
      <c r="H56" s="19">
        <v>10</v>
      </c>
      <c r="I56" s="286"/>
      <c r="J56" s="287"/>
    </row>
    <row r="57" spans="2:12" ht="19.5" thickBot="1" x14ac:dyDescent="0.3">
      <c r="B57" s="28"/>
      <c r="C57" s="29"/>
      <c r="D57" s="47" t="s">
        <v>958</v>
      </c>
      <c r="E57" s="53" t="s">
        <v>314</v>
      </c>
      <c r="F57" s="18" t="s">
        <v>5</v>
      </c>
      <c r="G57" s="114" t="s">
        <v>313</v>
      </c>
      <c r="H57" s="19">
        <v>10</v>
      </c>
      <c r="I57" s="32"/>
      <c r="J57" s="33"/>
    </row>
    <row r="58" spans="2:12" s="59" customFormat="1" ht="32.1" customHeight="1" thickBot="1" x14ac:dyDescent="0.3">
      <c r="B58" s="352" t="s">
        <v>1408</v>
      </c>
      <c r="C58" s="353"/>
      <c r="D58" s="353"/>
      <c r="E58" s="353"/>
      <c r="F58" s="353"/>
      <c r="G58" s="353"/>
      <c r="H58" s="353"/>
      <c r="I58" s="353"/>
      <c r="J58" s="354"/>
      <c r="K58" s="2"/>
      <c r="L58" s="58"/>
    </row>
    <row r="59" spans="2:12" s="14" customFormat="1" ht="15.75" x14ac:dyDescent="0.25">
      <c r="B59" s="13"/>
      <c r="C59" s="380" t="s">
        <v>1409</v>
      </c>
      <c r="D59" s="380"/>
      <c r="E59" s="380"/>
      <c r="F59" s="380"/>
      <c r="G59" s="380"/>
      <c r="H59" s="380"/>
      <c r="I59" s="380"/>
      <c r="J59" s="381"/>
      <c r="K59" s="2"/>
    </row>
    <row r="60" spans="2:12" s="22" customFormat="1" ht="18.75" customHeight="1" x14ac:dyDescent="0.25">
      <c r="B60" s="60"/>
      <c r="C60" s="61"/>
      <c r="D60" s="62" t="s">
        <v>329</v>
      </c>
      <c r="E60" s="62" t="s">
        <v>6</v>
      </c>
      <c r="F60" s="63" t="s">
        <v>7</v>
      </c>
      <c r="G60" s="64"/>
      <c r="H60" s="65">
        <v>5</v>
      </c>
      <c r="I60" s="57"/>
      <c r="J60" s="66"/>
      <c r="K60" s="2"/>
    </row>
    <row r="61" spans="2:12" s="22" customFormat="1" ht="31.5" x14ac:dyDescent="0.25">
      <c r="B61" s="67"/>
      <c r="C61" s="68"/>
      <c r="D61" s="17" t="s">
        <v>330</v>
      </c>
      <c r="E61" s="17" t="s">
        <v>960</v>
      </c>
      <c r="F61" s="18" t="s">
        <v>7</v>
      </c>
      <c r="G61" s="69"/>
      <c r="H61" s="70">
        <v>5</v>
      </c>
      <c r="I61" s="57"/>
      <c r="J61" s="66"/>
      <c r="K61" s="2"/>
    </row>
    <row r="62" spans="2:12" s="22" customFormat="1" ht="31.5" x14ac:dyDescent="0.25">
      <c r="B62" s="299"/>
      <c r="C62" s="300"/>
      <c r="D62" s="191" t="s">
        <v>959</v>
      </c>
      <c r="E62" s="191" t="s">
        <v>1355</v>
      </c>
      <c r="F62" s="91" t="s">
        <v>7</v>
      </c>
      <c r="G62" s="136"/>
      <c r="H62" s="146">
        <v>5</v>
      </c>
      <c r="I62" s="98"/>
      <c r="J62" s="99"/>
      <c r="K62" s="2"/>
    </row>
    <row r="63" spans="2:12" s="14" customFormat="1" ht="15.75" x14ac:dyDescent="0.25">
      <c r="B63" s="49"/>
      <c r="C63" s="364" t="s">
        <v>1551</v>
      </c>
      <c r="D63" s="364"/>
      <c r="E63" s="364"/>
      <c r="F63" s="364"/>
      <c r="G63" s="364"/>
      <c r="H63" s="364"/>
      <c r="I63" s="364"/>
      <c r="J63" s="379"/>
      <c r="K63" s="2"/>
    </row>
    <row r="64" spans="2:12" s="22" customFormat="1" ht="31.5" x14ac:dyDescent="0.25">
      <c r="B64" s="60"/>
      <c r="C64" s="61"/>
      <c r="D64" s="62" t="s">
        <v>331</v>
      </c>
      <c r="E64" s="62" t="s">
        <v>315</v>
      </c>
      <c r="F64" s="63" t="s">
        <v>3</v>
      </c>
      <c r="G64" s="64"/>
      <c r="H64" s="65">
        <v>5</v>
      </c>
      <c r="I64" s="57"/>
      <c r="J64" s="66"/>
      <c r="K64" s="2"/>
    </row>
    <row r="65" spans="2:12" s="22" customFormat="1" x14ac:dyDescent="0.25">
      <c r="B65" s="67"/>
      <c r="C65" s="68"/>
      <c r="D65" s="17" t="s">
        <v>332</v>
      </c>
      <c r="E65" s="17" t="s">
        <v>711</v>
      </c>
      <c r="F65" s="18" t="s">
        <v>3</v>
      </c>
      <c r="G65" s="69"/>
      <c r="H65" s="70">
        <v>5</v>
      </c>
      <c r="I65" s="57"/>
      <c r="J65" s="66"/>
      <c r="K65" s="2"/>
    </row>
    <row r="66" spans="2:12" s="22" customFormat="1" ht="19.5" thickBot="1" x14ac:dyDescent="0.3">
      <c r="B66" s="71"/>
      <c r="C66" s="72"/>
      <c r="D66" s="73" t="s">
        <v>333</v>
      </c>
      <c r="E66" s="73" t="s">
        <v>334</v>
      </c>
      <c r="F66" s="74" t="s">
        <v>3</v>
      </c>
      <c r="G66" s="75"/>
      <c r="H66" s="76">
        <v>10</v>
      </c>
      <c r="I66" s="57"/>
      <c r="J66" s="66"/>
      <c r="K66" s="2"/>
    </row>
    <row r="67" spans="2:12" s="12" customFormat="1" ht="16.5" thickBot="1" x14ac:dyDescent="0.3">
      <c r="B67" s="352" t="s">
        <v>1552</v>
      </c>
      <c r="C67" s="353"/>
      <c r="D67" s="353"/>
      <c r="E67" s="353"/>
      <c r="F67" s="353"/>
      <c r="G67" s="353"/>
      <c r="H67" s="353"/>
      <c r="I67" s="353"/>
      <c r="J67" s="354"/>
      <c r="K67" s="2"/>
      <c r="L67" s="11"/>
    </row>
    <row r="68" spans="2:12" s="14" customFormat="1" ht="15.75" x14ac:dyDescent="0.25">
      <c r="B68" s="46"/>
      <c r="C68" s="362" t="s">
        <v>1410</v>
      </c>
      <c r="D68" s="362"/>
      <c r="E68" s="362"/>
      <c r="F68" s="362"/>
      <c r="G68" s="362"/>
      <c r="H68" s="362"/>
      <c r="I68" s="362"/>
      <c r="J68" s="363"/>
      <c r="K68" s="2"/>
    </row>
    <row r="69" spans="2:12" s="22" customFormat="1" x14ac:dyDescent="0.25">
      <c r="B69" s="85"/>
      <c r="C69" s="86"/>
      <c r="D69" s="62" t="s">
        <v>335</v>
      </c>
      <c r="E69" s="62" t="s">
        <v>8</v>
      </c>
      <c r="F69" s="63" t="s">
        <v>3</v>
      </c>
      <c r="G69" s="64" t="s">
        <v>9</v>
      </c>
      <c r="H69" s="65">
        <v>5</v>
      </c>
      <c r="I69" s="57"/>
      <c r="J69" s="66"/>
      <c r="K69" s="2"/>
    </row>
    <row r="70" spans="2:12" s="22" customFormat="1" ht="31.5" x14ac:dyDescent="0.25">
      <c r="B70" s="15"/>
      <c r="C70" s="16"/>
      <c r="D70" s="17" t="s">
        <v>336</v>
      </c>
      <c r="E70" s="17" t="s">
        <v>961</v>
      </c>
      <c r="F70" s="18"/>
      <c r="G70" s="69"/>
      <c r="H70" s="70">
        <v>5</v>
      </c>
      <c r="I70" s="57"/>
      <c r="J70" s="66"/>
      <c r="K70" s="2"/>
    </row>
    <row r="71" spans="2:12" s="22" customFormat="1" x14ac:dyDescent="0.25">
      <c r="B71" s="15"/>
      <c r="C71" s="16"/>
      <c r="D71" s="17" t="s">
        <v>337</v>
      </c>
      <c r="E71" s="17" t="s">
        <v>712</v>
      </c>
      <c r="F71" s="18" t="s">
        <v>3</v>
      </c>
      <c r="G71" s="69"/>
      <c r="H71" s="70">
        <v>5</v>
      </c>
      <c r="I71" s="57"/>
      <c r="J71" s="66"/>
      <c r="K71" s="2"/>
    </row>
    <row r="72" spans="2:12" s="22" customFormat="1" ht="31.5" x14ac:dyDescent="0.25">
      <c r="B72" s="15"/>
      <c r="C72" s="16"/>
      <c r="D72" s="17" t="s">
        <v>339</v>
      </c>
      <c r="E72" s="17" t="s">
        <v>10</v>
      </c>
      <c r="F72" s="18" t="s">
        <v>3</v>
      </c>
      <c r="G72" s="69"/>
      <c r="H72" s="70">
        <v>5</v>
      </c>
      <c r="I72" s="57"/>
      <c r="J72" s="66"/>
      <c r="K72" s="2"/>
    </row>
    <row r="73" spans="2:12" s="22" customFormat="1" x14ac:dyDescent="0.25">
      <c r="B73" s="15"/>
      <c r="C73" s="16"/>
      <c r="D73" s="17" t="s">
        <v>340</v>
      </c>
      <c r="E73" s="17" t="s">
        <v>338</v>
      </c>
      <c r="F73" s="18" t="s">
        <v>3</v>
      </c>
      <c r="G73" s="69"/>
      <c r="H73" s="70">
        <v>5</v>
      </c>
      <c r="I73" s="57"/>
      <c r="J73" s="66"/>
      <c r="K73" s="2"/>
    </row>
    <row r="74" spans="2:12" s="22" customFormat="1" x14ac:dyDescent="0.25">
      <c r="B74" s="15"/>
      <c r="C74" s="16"/>
      <c r="D74" s="17" t="s">
        <v>962</v>
      </c>
      <c r="E74" s="17" t="s">
        <v>713</v>
      </c>
      <c r="F74" s="18" t="s">
        <v>3</v>
      </c>
      <c r="G74" s="69"/>
      <c r="H74" s="70">
        <v>5</v>
      </c>
      <c r="I74" s="57"/>
      <c r="J74" s="66"/>
      <c r="K74" s="2"/>
    </row>
    <row r="75" spans="2:12" s="22" customFormat="1" x14ac:dyDescent="0.25">
      <c r="B75" s="67"/>
      <c r="C75" s="68"/>
      <c r="D75" s="17" t="s">
        <v>963</v>
      </c>
      <c r="E75" s="17" t="s">
        <v>714</v>
      </c>
      <c r="F75" s="18" t="s">
        <v>3</v>
      </c>
      <c r="G75" s="69"/>
      <c r="H75" s="70">
        <v>5</v>
      </c>
      <c r="I75" s="57"/>
      <c r="J75" s="66"/>
      <c r="K75" s="2"/>
    </row>
    <row r="76" spans="2:12" s="22" customFormat="1" x14ac:dyDescent="0.25">
      <c r="B76" s="87"/>
      <c r="C76" s="88"/>
      <c r="D76" s="89" t="s">
        <v>964</v>
      </c>
      <c r="E76" s="90" t="s">
        <v>715</v>
      </c>
      <c r="F76" s="91" t="s">
        <v>3</v>
      </c>
      <c r="G76" s="136"/>
      <c r="H76" s="92">
        <v>5</v>
      </c>
      <c r="I76" s="57"/>
      <c r="J76" s="66"/>
      <c r="K76" s="2"/>
    </row>
    <row r="77" spans="2:12" s="14" customFormat="1" ht="15.75" x14ac:dyDescent="0.25">
      <c r="B77" s="49"/>
      <c r="C77" s="364" t="s">
        <v>1411</v>
      </c>
      <c r="D77" s="364"/>
      <c r="E77" s="364"/>
      <c r="F77" s="364"/>
      <c r="G77" s="364"/>
      <c r="H77" s="364"/>
      <c r="I77" s="364"/>
      <c r="J77" s="379"/>
      <c r="K77" s="2"/>
    </row>
    <row r="78" spans="2:12" s="22" customFormat="1" ht="31.5" x14ac:dyDescent="0.25">
      <c r="B78" s="93"/>
      <c r="C78" s="94"/>
      <c r="D78" s="95" t="s">
        <v>341</v>
      </c>
      <c r="E78" s="95" t="s">
        <v>11</v>
      </c>
      <c r="F78" s="96" t="s">
        <v>12</v>
      </c>
      <c r="G78" s="201"/>
      <c r="H78" s="97">
        <v>5</v>
      </c>
      <c r="I78" s="98"/>
      <c r="J78" s="99"/>
      <c r="K78" s="2"/>
    </row>
    <row r="79" spans="2:12" s="22" customFormat="1" x14ac:dyDescent="0.25">
      <c r="B79" s="151"/>
      <c r="C79" s="152"/>
      <c r="D79" s="73" t="s">
        <v>965</v>
      </c>
      <c r="E79" s="73" t="s">
        <v>716</v>
      </c>
      <c r="F79" s="74" t="s">
        <v>3</v>
      </c>
      <c r="G79" s="75"/>
      <c r="H79" s="76">
        <v>5</v>
      </c>
      <c r="I79" s="57"/>
      <c r="J79" s="66"/>
      <c r="K79" s="2"/>
    </row>
    <row r="80" spans="2:12" s="22" customFormat="1" ht="31.5" x14ac:dyDescent="0.25">
      <c r="B80" s="301"/>
      <c r="C80" s="302"/>
      <c r="D80" s="303" t="s">
        <v>966</v>
      </c>
      <c r="E80" s="303" t="s">
        <v>316</v>
      </c>
      <c r="F80" s="164" t="s">
        <v>12</v>
      </c>
      <c r="G80" s="304"/>
      <c r="H80" s="305">
        <v>5</v>
      </c>
      <c r="I80" s="57"/>
      <c r="J80" s="66"/>
      <c r="K80" s="2"/>
    </row>
    <row r="81" spans="1:12" s="14" customFormat="1" ht="15.75" x14ac:dyDescent="0.25">
      <c r="B81" s="49"/>
      <c r="C81" s="364" t="s">
        <v>1553</v>
      </c>
      <c r="D81" s="364"/>
      <c r="E81" s="364"/>
      <c r="F81" s="364"/>
      <c r="G81" s="364"/>
      <c r="H81" s="364"/>
      <c r="I81" s="364"/>
      <c r="J81" s="379"/>
      <c r="K81" s="2"/>
    </row>
    <row r="82" spans="1:12" s="22" customFormat="1" ht="47.25" x14ac:dyDescent="0.25">
      <c r="B82" s="93"/>
      <c r="C82" s="94"/>
      <c r="D82" s="95" t="s">
        <v>342</v>
      </c>
      <c r="E82" s="95" t="s">
        <v>13</v>
      </c>
      <c r="F82" s="96" t="s">
        <v>14</v>
      </c>
      <c r="G82" s="201" t="s">
        <v>1305</v>
      </c>
      <c r="H82" s="97">
        <v>10</v>
      </c>
      <c r="I82" s="98"/>
      <c r="J82" s="99"/>
      <c r="K82" s="2"/>
    </row>
    <row r="83" spans="1:12" s="14" customFormat="1" ht="15.75" x14ac:dyDescent="0.25">
      <c r="B83" s="49"/>
      <c r="C83" s="364" t="s">
        <v>1554</v>
      </c>
      <c r="D83" s="364"/>
      <c r="E83" s="364"/>
      <c r="F83" s="364"/>
      <c r="G83" s="364"/>
      <c r="H83" s="364"/>
      <c r="I83" s="364"/>
      <c r="J83" s="379"/>
      <c r="K83" s="2"/>
    </row>
    <row r="84" spans="1:12" s="22" customFormat="1" ht="63.75" thickBot="1" x14ac:dyDescent="0.3">
      <c r="B84" s="85"/>
      <c r="C84" s="86"/>
      <c r="D84" s="62" t="s">
        <v>343</v>
      </c>
      <c r="E84" s="62" t="s">
        <v>967</v>
      </c>
      <c r="F84" s="63" t="s">
        <v>12</v>
      </c>
      <c r="G84" s="64" t="s">
        <v>968</v>
      </c>
      <c r="H84" s="65">
        <v>10</v>
      </c>
      <c r="I84" s="57"/>
      <c r="J84" s="66"/>
      <c r="K84" s="2"/>
    </row>
    <row r="85" spans="1:12" s="12" customFormat="1" ht="32.1" customHeight="1" thickBot="1" x14ac:dyDescent="0.3">
      <c r="B85" s="352" t="s">
        <v>1555</v>
      </c>
      <c r="C85" s="353"/>
      <c r="D85" s="353"/>
      <c r="E85" s="353"/>
      <c r="F85" s="353"/>
      <c r="G85" s="353"/>
      <c r="H85" s="353"/>
      <c r="I85" s="353"/>
      <c r="J85" s="354"/>
      <c r="K85" s="2"/>
      <c r="L85" s="11"/>
    </row>
    <row r="86" spans="1:12" s="14" customFormat="1" ht="15.75" x14ac:dyDescent="0.25">
      <c r="B86" s="13"/>
      <c r="C86" s="380" t="s">
        <v>1556</v>
      </c>
      <c r="D86" s="380"/>
      <c r="E86" s="380"/>
      <c r="F86" s="380"/>
      <c r="G86" s="380"/>
      <c r="H86" s="380"/>
      <c r="I86" s="380"/>
      <c r="J86" s="381"/>
      <c r="K86" s="2"/>
    </row>
    <row r="87" spans="1:12" s="22" customFormat="1" x14ac:dyDescent="0.25">
      <c r="A87" s="100"/>
      <c r="B87" s="85"/>
      <c r="C87" s="86"/>
      <c r="D87" s="62" t="s">
        <v>344</v>
      </c>
      <c r="E87" s="62" t="s">
        <v>718</v>
      </c>
      <c r="F87" s="63" t="s">
        <v>3</v>
      </c>
      <c r="G87" s="64"/>
      <c r="H87" s="65">
        <v>5</v>
      </c>
      <c r="I87" s="57"/>
      <c r="J87" s="66"/>
      <c r="K87" s="2"/>
    </row>
    <row r="88" spans="1:12" s="22" customFormat="1" ht="31.5" x14ac:dyDescent="0.25">
      <c r="B88" s="67"/>
      <c r="C88" s="68"/>
      <c r="D88" s="17" t="s">
        <v>969</v>
      </c>
      <c r="E88" s="17" t="s">
        <v>717</v>
      </c>
      <c r="F88" s="18" t="s">
        <v>3</v>
      </c>
      <c r="G88" s="69"/>
      <c r="H88" s="70">
        <v>5</v>
      </c>
      <c r="I88" s="57"/>
      <c r="J88" s="66"/>
      <c r="K88" s="2"/>
    </row>
    <row r="89" spans="1:12" s="22" customFormat="1" ht="31.5" x14ac:dyDescent="0.25">
      <c r="B89" s="67"/>
      <c r="C89" s="68"/>
      <c r="D89" s="17" t="s">
        <v>970</v>
      </c>
      <c r="E89" s="17" t="s">
        <v>1356</v>
      </c>
      <c r="F89" s="18" t="s">
        <v>3</v>
      </c>
      <c r="G89" s="69" t="s">
        <v>771</v>
      </c>
      <c r="H89" s="70">
        <v>5</v>
      </c>
      <c r="I89" s="57"/>
      <c r="J89" s="66"/>
      <c r="K89" s="2"/>
    </row>
    <row r="90" spans="1:12" s="22" customFormat="1" ht="31.5" x14ac:dyDescent="0.25">
      <c r="B90" s="101"/>
      <c r="C90" s="89"/>
      <c r="D90" s="102" t="s">
        <v>971</v>
      </c>
      <c r="E90" s="102" t="s">
        <v>972</v>
      </c>
      <c r="F90" s="103" t="s">
        <v>16</v>
      </c>
      <c r="G90" s="104" t="s">
        <v>202</v>
      </c>
      <c r="H90" s="105">
        <v>5</v>
      </c>
      <c r="I90" s="98"/>
      <c r="J90" s="99"/>
      <c r="K90" s="2"/>
    </row>
    <row r="91" spans="1:12" s="14" customFormat="1" ht="15.75" x14ac:dyDescent="0.25">
      <c r="B91" s="49"/>
      <c r="C91" s="364" t="s">
        <v>1557</v>
      </c>
      <c r="D91" s="364"/>
      <c r="E91" s="364"/>
      <c r="F91" s="364"/>
      <c r="G91" s="364"/>
      <c r="H91" s="364"/>
      <c r="I91" s="364"/>
      <c r="J91" s="379"/>
      <c r="K91" s="2"/>
    </row>
    <row r="92" spans="1:12" s="22" customFormat="1" ht="31.5" x14ac:dyDescent="0.25">
      <c r="B92" s="60"/>
      <c r="C92" s="61"/>
      <c r="D92" s="62" t="s">
        <v>345</v>
      </c>
      <c r="E92" s="62" t="s">
        <v>772</v>
      </c>
      <c r="F92" s="63" t="s">
        <v>1306</v>
      </c>
      <c r="G92" s="64" t="s">
        <v>202</v>
      </c>
      <c r="H92" s="65">
        <v>5</v>
      </c>
      <c r="I92" s="57"/>
      <c r="J92" s="66"/>
      <c r="K92" s="2"/>
    </row>
    <row r="93" spans="1:12" s="22" customFormat="1" ht="31.5" x14ac:dyDescent="0.25">
      <c r="B93" s="67"/>
      <c r="C93" s="68"/>
      <c r="D93" s="17" t="s">
        <v>1198</v>
      </c>
      <c r="E93" s="17" t="s">
        <v>973</v>
      </c>
      <c r="F93" s="18" t="s">
        <v>16</v>
      </c>
      <c r="G93" s="69" t="s">
        <v>774</v>
      </c>
      <c r="H93" s="70">
        <v>5</v>
      </c>
      <c r="I93" s="57"/>
      <c r="J93" s="66"/>
      <c r="K93" s="2"/>
    </row>
    <row r="94" spans="1:12" s="22" customFormat="1" x14ac:dyDescent="0.25">
      <c r="B94" s="67"/>
      <c r="C94" s="68"/>
      <c r="D94" s="17" t="s">
        <v>1199</v>
      </c>
      <c r="E94" s="17" t="s">
        <v>974</v>
      </c>
      <c r="F94" s="18" t="s">
        <v>16</v>
      </c>
      <c r="G94" s="69" t="s">
        <v>771</v>
      </c>
      <c r="H94" s="70">
        <v>5</v>
      </c>
      <c r="I94" s="57"/>
      <c r="J94" s="66"/>
      <c r="K94" s="2"/>
    </row>
    <row r="95" spans="1:12" s="22" customFormat="1" x14ac:dyDescent="0.25">
      <c r="B95" s="87"/>
      <c r="C95" s="88"/>
      <c r="D95" s="102" t="s">
        <v>1200</v>
      </c>
      <c r="E95" s="102" t="s">
        <v>773</v>
      </c>
      <c r="F95" s="103" t="s">
        <v>16</v>
      </c>
      <c r="G95" s="104" t="s">
        <v>774</v>
      </c>
      <c r="H95" s="105">
        <v>5</v>
      </c>
      <c r="I95" s="98"/>
      <c r="J95" s="99"/>
      <c r="K95" s="2"/>
    </row>
    <row r="96" spans="1:12" s="14" customFormat="1" ht="15.75" x14ac:dyDescent="0.25">
      <c r="B96" s="49"/>
      <c r="C96" s="364" t="s">
        <v>1412</v>
      </c>
      <c r="D96" s="364"/>
      <c r="E96" s="364"/>
      <c r="F96" s="364"/>
      <c r="G96" s="364"/>
      <c r="H96" s="364"/>
      <c r="I96" s="364"/>
      <c r="J96" s="379"/>
      <c r="K96" s="2"/>
    </row>
    <row r="97" spans="1:12" s="22" customFormat="1" x14ac:dyDescent="0.25">
      <c r="B97" s="60"/>
      <c r="C97" s="61"/>
      <c r="D97" s="62" t="s">
        <v>346</v>
      </c>
      <c r="E97" s="62" t="s">
        <v>777</v>
      </c>
      <c r="F97" s="63" t="s">
        <v>3</v>
      </c>
      <c r="G97" s="64"/>
      <c r="H97" s="65">
        <v>5</v>
      </c>
      <c r="I97" s="57"/>
      <c r="J97" s="66"/>
      <c r="K97" s="2"/>
    </row>
    <row r="98" spans="1:12" s="22" customFormat="1" x14ac:dyDescent="0.25">
      <c r="B98" s="67"/>
      <c r="C98" s="68"/>
      <c r="D98" s="17" t="s">
        <v>1201</v>
      </c>
      <c r="E98" s="17" t="s">
        <v>775</v>
      </c>
      <c r="F98" s="18" t="s">
        <v>3</v>
      </c>
      <c r="G98" s="69"/>
      <c r="H98" s="70">
        <v>5</v>
      </c>
      <c r="I98" s="57"/>
      <c r="J98" s="66"/>
      <c r="K98" s="2"/>
    </row>
    <row r="99" spans="1:12" s="22" customFormat="1" x14ac:dyDescent="0.25">
      <c r="B99" s="71"/>
      <c r="C99" s="72"/>
      <c r="D99" s="73" t="s">
        <v>1202</v>
      </c>
      <c r="E99" s="73" t="s">
        <v>776</v>
      </c>
      <c r="F99" s="74" t="s">
        <v>3</v>
      </c>
      <c r="G99" s="75"/>
      <c r="H99" s="76">
        <v>5</v>
      </c>
      <c r="I99" s="57"/>
      <c r="J99" s="66"/>
      <c r="K99" s="2"/>
    </row>
    <row r="100" spans="1:12" s="22" customFormat="1" ht="19.5" thickBot="1" x14ac:dyDescent="0.3">
      <c r="B100" s="77"/>
      <c r="C100" s="78"/>
      <c r="D100" s="79" t="s">
        <v>1203</v>
      </c>
      <c r="E100" s="79" t="s">
        <v>975</v>
      </c>
      <c r="F100" s="80" t="s">
        <v>3</v>
      </c>
      <c r="G100" s="81"/>
      <c r="H100" s="82">
        <v>5</v>
      </c>
      <c r="I100" s="83"/>
      <c r="J100" s="84"/>
      <c r="K100" s="2"/>
    </row>
    <row r="101" spans="1:12" s="12" customFormat="1" ht="16.5" thickBot="1" x14ac:dyDescent="0.3">
      <c r="B101" s="352" t="s">
        <v>1558</v>
      </c>
      <c r="C101" s="353"/>
      <c r="D101" s="353"/>
      <c r="E101" s="353"/>
      <c r="F101" s="353"/>
      <c r="G101" s="353"/>
      <c r="H101" s="353"/>
      <c r="I101" s="353"/>
      <c r="J101" s="354"/>
      <c r="K101" s="2"/>
      <c r="L101" s="11"/>
    </row>
    <row r="102" spans="1:12" s="14" customFormat="1" ht="15.75" x14ac:dyDescent="0.25">
      <c r="B102" s="46"/>
      <c r="C102" s="362" t="s">
        <v>1413</v>
      </c>
      <c r="D102" s="362"/>
      <c r="E102" s="362"/>
      <c r="F102" s="362"/>
      <c r="G102" s="362"/>
      <c r="H102" s="362"/>
      <c r="I102" s="362"/>
      <c r="J102" s="363"/>
      <c r="K102" s="2"/>
    </row>
    <row r="103" spans="1:12" s="22" customFormat="1" ht="47.25" x14ac:dyDescent="0.25">
      <c r="A103" s="100"/>
      <c r="B103" s="85"/>
      <c r="C103" s="86"/>
      <c r="D103" s="62" t="s">
        <v>347</v>
      </c>
      <c r="E103" s="62" t="s">
        <v>719</v>
      </c>
      <c r="F103" s="63" t="s">
        <v>17</v>
      </c>
      <c r="G103" s="64" t="s">
        <v>1559</v>
      </c>
      <c r="H103" s="65">
        <v>10</v>
      </c>
      <c r="I103" s="57"/>
      <c r="J103" s="66"/>
      <c r="K103" s="2"/>
    </row>
    <row r="104" spans="1:12" s="22" customFormat="1" ht="47.25" x14ac:dyDescent="0.25">
      <c r="B104" s="67"/>
      <c r="C104" s="68"/>
      <c r="D104" s="17" t="s">
        <v>348</v>
      </c>
      <c r="E104" s="17" t="s">
        <v>18</v>
      </c>
      <c r="F104" s="18" t="s">
        <v>17</v>
      </c>
      <c r="G104" s="69" t="s">
        <v>1559</v>
      </c>
      <c r="H104" s="70">
        <v>10</v>
      </c>
      <c r="I104" s="57"/>
      <c r="J104" s="66"/>
      <c r="K104" s="2"/>
    </row>
    <row r="105" spans="1:12" s="22" customFormat="1" ht="47.25" x14ac:dyDescent="0.25">
      <c r="B105" s="67"/>
      <c r="C105" s="68"/>
      <c r="D105" s="17" t="s">
        <v>349</v>
      </c>
      <c r="E105" s="17" t="s">
        <v>720</v>
      </c>
      <c r="F105" s="18" t="s">
        <v>17</v>
      </c>
      <c r="G105" s="69" t="s">
        <v>1559</v>
      </c>
      <c r="H105" s="70">
        <v>5</v>
      </c>
      <c r="I105" s="57"/>
      <c r="J105" s="66"/>
      <c r="K105" s="2"/>
    </row>
    <row r="106" spans="1:12" s="22" customFormat="1" ht="47.25" x14ac:dyDescent="0.25">
      <c r="B106" s="67"/>
      <c r="C106" s="68"/>
      <c r="D106" s="17" t="s">
        <v>350</v>
      </c>
      <c r="E106" s="17" t="s">
        <v>778</v>
      </c>
      <c r="F106" s="18" t="s">
        <v>17</v>
      </c>
      <c r="G106" s="69" t="s">
        <v>1559</v>
      </c>
      <c r="H106" s="70">
        <v>5</v>
      </c>
      <c r="I106" s="57"/>
      <c r="J106" s="66"/>
      <c r="K106" s="2"/>
    </row>
    <row r="107" spans="1:12" s="22" customFormat="1" ht="47.25" x14ac:dyDescent="0.25">
      <c r="B107" s="67"/>
      <c r="C107" s="68"/>
      <c r="D107" s="17" t="s">
        <v>351</v>
      </c>
      <c r="E107" s="17" t="s">
        <v>19</v>
      </c>
      <c r="F107" s="18" t="s">
        <v>17</v>
      </c>
      <c r="G107" s="69" t="s">
        <v>1559</v>
      </c>
      <c r="H107" s="70">
        <v>10</v>
      </c>
      <c r="I107" s="57"/>
      <c r="J107" s="66"/>
      <c r="K107" s="2"/>
    </row>
    <row r="108" spans="1:12" s="22" customFormat="1" ht="47.25" x14ac:dyDescent="0.25">
      <c r="B108" s="101"/>
      <c r="C108" s="89"/>
      <c r="D108" s="102" t="s">
        <v>352</v>
      </c>
      <c r="E108" s="102" t="s">
        <v>721</v>
      </c>
      <c r="F108" s="103"/>
      <c r="G108" s="104" t="s">
        <v>1559</v>
      </c>
      <c r="H108" s="105">
        <v>5</v>
      </c>
      <c r="I108" s="98"/>
      <c r="J108" s="99"/>
      <c r="K108" s="2"/>
    </row>
    <row r="109" spans="1:12" s="14" customFormat="1" ht="15.75" x14ac:dyDescent="0.25">
      <c r="B109" s="49"/>
      <c r="C109" s="364" t="s">
        <v>1414</v>
      </c>
      <c r="D109" s="364"/>
      <c r="E109" s="364"/>
      <c r="F109" s="364"/>
      <c r="G109" s="364"/>
      <c r="H109" s="364"/>
      <c r="I109" s="364"/>
      <c r="J109" s="379"/>
      <c r="K109" s="2"/>
    </row>
    <row r="110" spans="1:12" s="22" customFormat="1" ht="47.25" x14ac:dyDescent="0.25">
      <c r="B110" s="60"/>
      <c r="C110" s="61"/>
      <c r="D110" s="62" t="s">
        <v>353</v>
      </c>
      <c r="E110" s="62" t="s">
        <v>722</v>
      </c>
      <c r="F110" s="63" t="s">
        <v>17</v>
      </c>
      <c r="G110" s="104" t="s">
        <v>1559</v>
      </c>
      <c r="H110" s="65">
        <v>10</v>
      </c>
      <c r="I110" s="57"/>
      <c r="J110" s="66"/>
      <c r="K110" s="2"/>
    </row>
    <row r="111" spans="1:12" s="14" customFormat="1" ht="15.75" x14ac:dyDescent="0.25">
      <c r="B111" s="49"/>
      <c r="C111" s="364" t="s">
        <v>1415</v>
      </c>
      <c r="D111" s="364"/>
      <c r="E111" s="364"/>
      <c r="F111" s="364"/>
      <c r="G111" s="364"/>
      <c r="H111" s="364"/>
      <c r="I111" s="364"/>
      <c r="J111" s="379"/>
      <c r="K111" s="2"/>
    </row>
    <row r="112" spans="1:12" s="22" customFormat="1" ht="48" thickBot="1" x14ac:dyDescent="0.3">
      <c r="B112" s="106"/>
      <c r="C112" s="107"/>
      <c r="D112" s="108" t="s">
        <v>354</v>
      </c>
      <c r="E112" s="108" t="s">
        <v>723</v>
      </c>
      <c r="F112" s="109" t="s">
        <v>17</v>
      </c>
      <c r="G112" s="110" t="s">
        <v>1559</v>
      </c>
      <c r="H112" s="111">
        <v>10</v>
      </c>
      <c r="I112" s="83"/>
      <c r="J112" s="84"/>
      <c r="K112" s="2"/>
    </row>
    <row r="113" spans="2:12" ht="19.5" thickBot="1" x14ac:dyDescent="0.35"/>
    <row r="114" spans="2:12" ht="19.5" thickBot="1" x14ac:dyDescent="0.3">
      <c r="B114" s="376" t="s">
        <v>1416</v>
      </c>
      <c r="C114" s="377"/>
      <c r="D114" s="377"/>
      <c r="E114" s="377"/>
      <c r="F114" s="377"/>
      <c r="G114" s="377"/>
      <c r="H114" s="377"/>
      <c r="I114" s="377"/>
      <c r="J114" s="378"/>
    </row>
    <row r="115" spans="2:12" s="12" customFormat="1" ht="16.5" thickBot="1" x14ac:dyDescent="0.3">
      <c r="B115" s="352" t="s">
        <v>1560</v>
      </c>
      <c r="C115" s="353"/>
      <c r="D115" s="353"/>
      <c r="E115" s="353"/>
      <c r="F115" s="353"/>
      <c r="G115" s="353"/>
      <c r="H115" s="353"/>
      <c r="I115" s="353"/>
      <c r="J115" s="354"/>
      <c r="K115" s="2"/>
      <c r="L115" s="11"/>
    </row>
    <row r="116" spans="2:12" s="14" customFormat="1" ht="15.75" x14ac:dyDescent="0.25">
      <c r="B116" s="13"/>
      <c r="C116" s="384" t="s">
        <v>1561</v>
      </c>
      <c r="D116" s="384"/>
      <c r="E116" s="384"/>
      <c r="F116" s="384"/>
      <c r="G116" s="384"/>
      <c r="H116" s="384"/>
      <c r="I116" s="384"/>
      <c r="J116" s="385"/>
      <c r="K116" s="2"/>
    </row>
    <row r="117" spans="2:12" s="22" customFormat="1" x14ac:dyDescent="0.25">
      <c r="B117" s="15"/>
      <c r="C117" s="16"/>
      <c r="D117" s="17" t="s">
        <v>355</v>
      </c>
      <c r="E117" s="112" t="s">
        <v>285</v>
      </c>
      <c r="F117" s="18" t="s">
        <v>3</v>
      </c>
      <c r="G117" s="69"/>
      <c r="H117" s="19">
        <v>5</v>
      </c>
      <c r="I117" s="20"/>
      <c r="J117" s="21"/>
      <c r="K117" s="2"/>
    </row>
    <row r="118" spans="2:12" x14ac:dyDescent="0.25">
      <c r="B118" s="28"/>
      <c r="C118" s="29"/>
      <c r="D118" s="47" t="s">
        <v>356</v>
      </c>
      <c r="E118" s="53" t="s">
        <v>286</v>
      </c>
      <c r="F118" s="37" t="s">
        <v>3</v>
      </c>
      <c r="G118" s="114"/>
      <c r="H118" s="19">
        <v>5</v>
      </c>
      <c r="I118" s="32"/>
      <c r="J118" s="33"/>
    </row>
    <row r="119" spans="2:12" ht="31.5" x14ac:dyDescent="0.25">
      <c r="B119" s="28"/>
      <c r="C119" s="29"/>
      <c r="D119" s="47" t="s">
        <v>357</v>
      </c>
      <c r="E119" s="53" t="s">
        <v>287</v>
      </c>
      <c r="F119" s="37" t="s">
        <v>3</v>
      </c>
      <c r="G119" s="114" t="s">
        <v>1204</v>
      </c>
      <c r="H119" s="38">
        <v>5</v>
      </c>
      <c r="I119" s="32"/>
      <c r="J119" s="33"/>
    </row>
    <row r="120" spans="2:12" ht="31.5" x14ac:dyDescent="0.25">
      <c r="B120" s="28"/>
      <c r="C120" s="29"/>
      <c r="D120" s="126" t="s">
        <v>647</v>
      </c>
      <c r="E120" s="53" t="s">
        <v>384</v>
      </c>
      <c r="F120" s="42" t="s">
        <v>3</v>
      </c>
      <c r="G120" s="114"/>
      <c r="H120" s="43">
        <v>5</v>
      </c>
      <c r="I120" s="32"/>
      <c r="J120" s="33"/>
    </row>
    <row r="121" spans="2:12" ht="15.75" x14ac:dyDescent="0.25">
      <c r="B121" s="34"/>
      <c r="C121" s="357" t="s">
        <v>1562</v>
      </c>
      <c r="D121" s="382"/>
      <c r="E121" s="382"/>
      <c r="F121" s="382"/>
      <c r="G121" s="382"/>
      <c r="H121" s="382"/>
      <c r="I121" s="382"/>
      <c r="J121" s="383"/>
    </row>
    <row r="122" spans="2:12" x14ac:dyDescent="0.25">
      <c r="B122" s="35"/>
      <c r="C122" s="36"/>
      <c r="D122" s="47" t="s">
        <v>358</v>
      </c>
      <c r="E122" s="113" t="s">
        <v>289</v>
      </c>
      <c r="F122" s="37" t="s">
        <v>3</v>
      </c>
      <c r="G122" s="386" t="s">
        <v>784</v>
      </c>
      <c r="H122" s="38">
        <v>5</v>
      </c>
      <c r="I122" s="20"/>
      <c r="J122" s="39"/>
    </row>
    <row r="123" spans="2:12" x14ac:dyDescent="0.25">
      <c r="B123" s="28"/>
      <c r="C123" s="29"/>
      <c r="D123" s="47" t="s">
        <v>359</v>
      </c>
      <c r="E123" s="53" t="s">
        <v>779</v>
      </c>
      <c r="F123" s="37" t="s">
        <v>3</v>
      </c>
      <c r="G123" s="387"/>
      <c r="H123" s="19">
        <v>5</v>
      </c>
      <c r="I123" s="32"/>
      <c r="J123" s="33"/>
    </row>
    <row r="124" spans="2:12" x14ac:dyDescent="0.25">
      <c r="B124" s="28"/>
      <c r="C124" s="29"/>
      <c r="D124" s="47" t="s">
        <v>360</v>
      </c>
      <c r="E124" s="53" t="s">
        <v>645</v>
      </c>
      <c r="F124" s="37" t="s">
        <v>3</v>
      </c>
      <c r="G124" s="387"/>
      <c r="H124" s="38">
        <v>5</v>
      </c>
      <c r="I124" s="32"/>
      <c r="J124" s="33"/>
    </row>
    <row r="125" spans="2:12" x14ac:dyDescent="0.25">
      <c r="B125" s="28"/>
      <c r="C125" s="29"/>
      <c r="D125" s="47" t="s">
        <v>361</v>
      </c>
      <c r="E125" s="53" t="s">
        <v>317</v>
      </c>
      <c r="F125" s="37" t="s">
        <v>3</v>
      </c>
      <c r="G125" s="387"/>
      <c r="H125" s="38">
        <v>5</v>
      </c>
      <c r="I125" s="32"/>
      <c r="J125" s="33"/>
    </row>
    <row r="126" spans="2:12" x14ac:dyDescent="0.25">
      <c r="B126" s="28"/>
      <c r="C126" s="29"/>
      <c r="D126" s="47" t="s">
        <v>362</v>
      </c>
      <c r="E126" s="53" t="s">
        <v>290</v>
      </c>
      <c r="F126" s="37" t="s">
        <v>3</v>
      </c>
      <c r="G126" s="387"/>
      <c r="H126" s="19">
        <v>5</v>
      </c>
      <c r="I126" s="32"/>
      <c r="J126" s="33"/>
    </row>
    <row r="127" spans="2:12" x14ac:dyDescent="0.25">
      <c r="B127" s="28"/>
      <c r="C127" s="29"/>
      <c r="D127" s="47" t="s">
        <v>363</v>
      </c>
      <c r="E127" s="53" t="s">
        <v>292</v>
      </c>
      <c r="F127" s="37" t="s">
        <v>3</v>
      </c>
      <c r="G127" s="387"/>
      <c r="H127" s="19">
        <v>5</v>
      </c>
      <c r="I127" s="32"/>
      <c r="J127" s="33"/>
    </row>
    <row r="128" spans="2:12" x14ac:dyDescent="0.25">
      <c r="B128" s="28"/>
      <c r="C128" s="29"/>
      <c r="D128" s="47" t="s">
        <v>364</v>
      </c>
      <c r="E128" s="53" t="s">
        <v>205</v>
      </c>
      <c r="F128" s="37" t="s">
        <v>3</v>
      </c>
      <c r="G128" s="387"/>
      <c r="H128" s="38">
        <v>10</v>
      </c>
      <c r="I128" s="32"/>
      <c r="J128" s="33"/>
    </row>
    <row r="129" spans="2:10" x14ac:dyDescent="0.25">
      <c r="B129" s="28"/>
      <c r="C129" s="29"/>
      <c r="D129" s="47" t="s">
        <v>365</v>
      </c>
      <c r="E129" s="53" t="s">
        <v>724</v>
      </c>
      <c r="F129" s="37" t="s">
        <v>3</v>
      </c>
      <c r="G129" s="387"/>
      <c r="H129" s="19">
        <v>5</v>
      </c>
      <c r="I129" s="32"/>
      <c r="J129" s="33"/>
    </row>
    <row r="130" spans="2:10" x14ac:dyDescent="0.25">
      <c r="B130" s="28"/>
      <c r="C130" s="29"/>
      <c r="D130" s="47" t="s">
        <v>366</v>
      </c>
      <c r="E130" s="53" t="s">
        <v>1563</v>
      </c>
      <c r="F130" s="37" t="s">
        <v>3</v>
      </c>
      <c r="G130" s="387"/>
      <c r="H130" s="38">
        <v>5</v>
      </c>
      <c r="I130" s="32"/>
      <c r="J130" s="33"/>
    </row>
    <row r="131" spans="2:10" x14ac:dyDescent="0.25">
      <c r="B131" s="28"/>
      <c r="C131" s="29"/>
      <c r="D131" s="47" t="s">
        <v>367</v>
      </c>
      <c r="E131" s="53" t="s">
        <v>1564</v>
      </c>
      <c r="F131" s="37" t="s">
        <v>3</v>
      </c>
      <c r="G131" s="387"/>
      <c r="H131" s="38">
        <v>5</v>
      </c>
      <c r="I131" s="32"/>
      <c r="J131" s="33"/>
    </row>
    <row r="132" spans="2:10" x14ac:dyDescent="0.25">
      <c r="B132" s="28"/>
      <c r="C132" s="29"/>
      <c r="D132" s="47" t="s">
        <v>368</v>
      </c>
      <c r="E132" s="53" t="s">
        <v>782</v>
      </c>
      <c r="F132" s="37" t="s">
        <v>3</v>
      </c>
      <c r="G132" s="387"/>
      <c r="H132" s="19">
        <v>5</v>
      </c>
      <c r="I132" s="32"/>
      <c r="J132" s="33"/>
    </row>
    <row r="133" spans="2:10" x14ac:dyDescent="0.25">
      <c r="B133" s="28"/>
      <c r="C133" s="29"/>
      <c r="D133" s="47" t="s">
        <v>369</v>
      </c>
      <c r="E133" s="53" t="s">
        <v>291</v>
      </c>
      <c r="F133" s="37" t="s">
        <v>3</v>
      </c>
      <c r="G133" s="387"/>
      <c r="H133" s="19">
        <v>5</v>
      </c>
      <c r="I133" s="32"/>
      <c r="J133" s="33"/>
    </row>
    <row r="134" spans="2:10" x14ac:dyDescent="0.25">
      <c r="B134" s="28"/>
      <c r="C134" s="29"/>
      <c r="D134" s="47" t="s">
        <v>370</v>
      </c>
      <c r="E134" s="53" t="s">
        <v>293</v>
      </c>
      <c r="F134" s="37" t="s">
        <v>3</v>
      </c>
      <c r="G134" s="387"/>
      <c r="H134" s="19">
        <v>5</v>
      </c>
      <c r="I134" s="32"/>
      <c r="J134" s="33"/>
    </row>
    <row r="135" spans="2:10" x14ac:dyDescent="0.25">
      <c r="B135" s="28"/>
      <c r="C135" s="29"/>
      <c r="D135" s="47" t="s">
        <v>371</v>
      </c>
      <c r="E135" s="53" t="s">
        <v>780</v>
      </c>
      <c r="F135" s="37" t="s">
        <v>3</v>
      </c>
      <c r="G135" s="387"/>
      <c r="H135" s="38">
        <v>5</v>
      </c>
      <c r="I135" s="32"/>
      <c r="J135" s="33"/>
    </row>
    <row r="136" spans="2:10" x14ac:dyDescent="0.25">
      <c r="B136" s="28"/>
      <c r="C136" s="29"/>
      <c r="D136" s="47" t="s">
        <v>372</v>
      </c>
      <c r="E136" s="53" t="s">
        <v>781</v>
      </c>
      <c r="F136" s="37" t="s">
        <v>3</v>
      </c>
      <c r="G136" s="387"/>
      <c r="H136" s="38">
        <v>5</v>
      </c>
      <c r="I136" s="32"/>
      <c r="J136" s="33"/>
    </row>
    <row r="137" spans="2:10" x14ac:dyDescent="0.25">
      <c r="B137" s="28"/>
      <c r="C137" s="29"/>
      <c r="D137" s="47" t="s">
        <v>373</v>
      </c>
      <c r="E137" s="53" t="s">
        <v>783</v>
      </c>
      <c r="F137" s="37" t="s">
        <v>3</v>
      </c>
      <c r="G137" s="387"/>
      <c r="H137" s="19">
        <v>5</v>
      </c>
      <c r="I137" s="32"/>
      <c r="J137" s="33"/>
    </row>
    <row r="138" spans="2:10" x14ac:dyDescent="0.25">
      <c r="B138" s="28"/>
      <c r="C138" s="29"/>
      <c r="D138" s="47" t="s">
        <v>374</v>
      </c>
      <c r="E138" s="53" t="s">
        <v>203</v>
      </c>
      <c r="F138" s="37" t="s">
        <v>3</v>
      </c>
      <c r="G138" s="387"/>
      <c r="H138" s="19">
        <v>5</v>
      </c>
      <c r="I138" s="32"/>
      <c r="J138" s="33"/>
    </row>
    <row r="139" spans="2:10" x14ac:dyDescent="0.25">
      <c r="B139" s="28"/>
      <c r="C139" s="29"/>
      <c r="D139" s="47" t="s">
        <v>375</v>
      </c>
      <c r="E139" s="53" t="s">
        <v>701</v>
      </c>
      <c r="F139" s="37" t="s">
        <v>3</v>
      </c>
      <c r="G139" s="387"/>
      <c r="H139" s="38">
        <v>5</v>
      </c>
      <c r="I139" s="32"/>
      <c r="J139" s="33"/>
    </row>
    <row r="140" spans="2:10" x14ac:dyDescent="0.25">
      <c r="B140" s="28"/>
      <c r="C140" s="29"/>
      <c r="D140" s="47" t="s">
        <v>706</v>
      </c>
      <c r="E140" s="53" t="s">
        <v>700</v>
      </c>
      <c r="F140" s="37" t="s">
        <v>3</v>
      </c>
      <c r="G140" s="387"/>
      <c r="H140" s="19">
        <v>5</v>
      </c>
      <c r="I140" s="32"/>
      <c r="J140" s="33"/>
    </row>
    <row r="141" spans="2:10" x14ac:dyDescent="0.25">
      <c r="B141" s="28"/>
      <c r="C141" s="29"/>
      <c r="D141" s="47" t="s">
        <v>702</v>
      </c>
      <c r="E141" s="53" t="s">
        <v>698</v>
      </c>
      <c r="F141" s="37" t="s">
        <v>3</v>
      </c>
      <c r="G141" s="387"/>
      <c r="H141" s="38">
        <v>5</v>
      </c>
      <c r="I141" s="32"/>
      <c r="J141" s="33"/>
    </row>
    <row r="142" spans="2:10" x14ac:dyDescent="0.25">
      <c r="B142" s="28"/>
      <c r="C142" s="29"/>
      <c r="D142" s="47" t="s">
        <v>703</v>
      </c>
      <c r="E142" s="53" t="s">
        <v>699</v>
      </c>
      <c r="F142" s="37" t="s">
        <v>3</v>
      </c>
      <c r="G142" s="387"/>
      <c r="H142" s="38">
        <v>5</v>
      </c>
      <c r="I142" s="32"/>
      <c r="J142" s="33"/>
    </row>
    <row r="143" spans="2:10" x14ac:dyDescent="0.25">
      <c r="B143" s="28"/>
      <c r="C143" s="29"/>
      <c r="D143" s="47" t="s">
        <v>704</v>
      </c>
      <c r="E143" s="53" t="s">
        <v>646</v>
      </c>
      <c r="F143" s="37" t="s">
        <v>3</v>
      </c>
      <c r="G143" s="387"/>
      <c r="H143" s="19">
        <v>5</v>
      </c>
      <c r="I143" s="32"/>
      <c r="J143" s="33"/>
    </row>
    <row r="144" spans="2:10" x14ac:dyDescent="0.25">
      <c r="B144" s="28"/>
      <c r="C144" s="29"/>
      <c r="D144" s="47" t="s">
        <v>705</v>
      </c>
      <c r="E144" s="53" t="s">
        <v>697</v>
      </c>
      <c r="F144" s="37" t="s">
        <v>3</v>
      </c>
      <c r="G144" s="387"/>
      <c r="H144" s="19">
        <v>5</v>
      </c>
      <c r="I144" s="32"/>
      <c r="J144" s="33"/>
    </row>
    <row r="145" spans="2:10" x14ac:dyDescent="0.25">
      <c r="B145" s="28"/>
      <c r="C145" s="29"/>
      <c r="D145" s="47" t="s">
        <v>706</v>
      </c>
      <c r="E145" s="53" t="s">
        <v>204</v>
      </c>
      <c r="F145" s="37" t="s">
        <v>3</v>
      </c>
      <c r="G145" s="387"/>
      <c r="H145" s="38">
        <v>5</v>
      </c>
      <c r="I145" s="32"/>
      <c r="J145" s="33"/>
    </row>
    <row r="146" spans="2:10" x14ac:dyDescent="0.25">
      <c r="B146" s="28"/>
      <c r="C146" s="29"/>
      <c r="D146" s="47" t="s">
        <v>707</v>
      </c>
      <c r="E146" s="53" t="s">
        <v>383</v>
      </c>
      <c r="F146" s="42" t="s">
        <v>3</v>
      </c>
      <c r="G146" s="388"/>
      <c r="H146" s="31">
        <v>5</v>
      </c>
      <c r="I146" s="57"/>
      <c r="J146" s="44"/>
    </row>
    <row r="147" spans="2:10" ht="15.75" customHeight="1" x14ac:dyDescent="0.25">
      <c r="B147" s="34"/>
      <c r="C147" s="357" t="s">
        <v>1565</v>
      </c>
      <c r="D147" s="357"/>
      <c r="E147" s="357"/>
      <c r="F147" s="357"/>
      <c r="G147" s="357"/>
      <c r="H147" s="357"/>
      <c r="I147" s="357"/>
      <c r="J147" s="358"/>
    </row>
    <row r="148" spans="2:10" ht="31.5" x14ac:dyDescent="0.25">
      <c r="B148" s="35"/>
      <c r="C148" s="36"/>
      <c r="D148" s="47" t="s">
        <v>376</v>
      </c>
      <c r="E148" s="113" t="s">
        <v>295</v>
      </c>
      <c r="F148" s="37" t="s">
        <v>3</v>
      </c>
      <c r="G148" s="55"/>
      <c r="H148" s="38">
        <v>10</v>
      </c>
      <c r="I148" s="20"/>
      <c r="J148" s="39"/>
    </row>
    <row r="149" spans="2:10" ht="31.5" x14ac:dyDescent="0.25">
      <c r="B149" s="28"/>
      <c r="C149" s="29"/>
      <c r="D149" s="47" t="s">
        <v>377</v>
      </c>
      <c r="E149" s="53" t="s">
        <v>294</v>
      </c>
      <c r="F149" s="37" t="s">
        <v>3</v>
      </c>
      <c r="G149" s="114"/>
      <c r="H149" s="38">
        <v>10</v>
      </c>
      <c r="I149" s="26"/>
      <c r="J149" s="33"/>
    </row>
    <row r="150" spans="2:10" ht="31.5" x14ac:dyDescent="0.25">
      <c r="B150" s="28"/>
      <c r="C150" s="29"/>
      <c r="D150" s="47" t="s">
        <v>378</v>
      </c>
      <c r="E150" s="53" t="s">
        <v>22</v>
      </c>
      <c r="F150" s="37" t="s">
        <v>3</v>
      </c>
      <c r="G150" s="114"/>
      <c r="H150" s="38">
        <v>10</v>
      </c>
      <c r="I150" s="57"/>
      <c r="J150" s="44"/>
    </row>
    <row r="151" spans="2:10" ht="15.75" x14ac:dyDescent="0.25">
      <c r="B151" s="34"/>
      <c r="C151" s="357" t="s">
        <v>1566</v>
      </c>
      <c r="D151" s="382"/>
      <c r="E151" s="382"/>
      <c r="F151" s="382"/>
      <c r="G151" s="382"/>
      <c r="H151" s="382"/>
      <c r="I151" s="382"/>
      <c r="J151" s="383"/>
    </row>
    <row r="152" spans="2:10" ht="47.25" x14ac:dyDescent="0.25">
      <c r="B152" s="35"/>
      <c r="C152" s="36"/>
      <c r="D152" s="47" t="s">
        <v>379</v>
      </c>
      <c r="E152" s="113" t="s">
        <v>787</v>
      </c>
      <c r="F152" s="37" t="s">
        <v>3</v>
      </c>
      <c r="G152" s="55" t="s">
        <v>1567</v>
      </c>
      <c r="H152" s="38">
        <v>10</v>
      </c>
      <c r="I152" s="32"/>
      <c r="J152" s="39"/>
    </row>
    <row r="153" spans="2:10" x14ac:dyDescent="0.25">
      <c r="B153" s="35"/>
      <c r="C153" s="36"/>
      <c r="D153" s="47" t="s">
        <v>380</v>
      </c>
      <c r="E153" s="113" t="s">
        <v>785</v>
      </c>
      <c r="F153" s="37" t="s">
        <v>3</v>
      </c>
      <c r="G153" s="55"/>
      <c r="H153" s="38">
        <v>5</v>
      </c>
      <c r="I153" s="32"/>
      <c r="J153" s="39"/>
    </row>
    <row r="154" spans="2:10" ht="15.75" x14ac:dyDescent="0.25">
      <c r="B154" s="34"/>
      <c r="C154" s="357" t="s">
        <v>1568</v>
      </c>
      <c r="D154" s="382"/>
      <c r="E154" s="382"/>
      <c r="F154" s="382"/>
      <c r="G154" s="382"/>
      <c r="H154" s="382"/>
      <c r="I154" s="382"/>
      <c r="J154" s="383"/>
    </row>
    <row r="155" spans="2:10" ht="110.25" x14ac:dyDescent="0.25">
      <c r="B155" s="35"/>
      <c r="C155" s="36"/>
      <c r="D155" s="47" t="s">
        <v>381</v>
      </c>
      <c r="E155" s="113" t="s">
        <v>20</v>
      </c>
      <c r="F155" s="37" t="s">
        <v>3</v>
      </c>
      <c r="G155" s="55" t="s">
        <v>1569</v>
      </c>
      <c r="H155" s="38">
        <v>5</v>
      </c>
      <c r="I155" s="32"/>
      <c r="J155" s="39"/>
    </row>
    <row r="156" spans="2:10" ht="47.25" x14ac:dyDescent="0.25">
      <c r="B156" s="35"/>
      <c r="C156" s="36"/>
      <c r="D156" s="47" t="s">
        <v>382</v>
      </c>
      <c r="E156" s="113" t="s">
        <v>21</v>
      </c>
      <c r="F156" s="37" t="s">
        <v>3</v>
      </c>
      <c r="G156" s="55" t="s">
        <v>1570</v>
      </c>
      <c r="H156" s="38">
        <v>5</v>
      </c>
      <c r="I156" s="32"/>
      <c r="J156" s="39"/>
    </row>
    <row r="157" spans="2:10" ht="15.75" x14ac:dyDescent="0.25">
      <c r="B157" s="34"/>
      <c r="C157" s="357" t="s">
        <v>1571</v>
      </c>
      <c r="D157" s="382"/>
      <c r="E157" s="382"/>
      <c r="F157" s="382"/>
      <c r="G157" s="382"/>
      <c r="H157" s="382"/>
      <c r="I157" s="382"/>
      <c r="J157" s="383"/>
    </row>
    <row r="158" spans="2:10" ht="31.5" x14ac:dyDescent="0.25">
      <c r="B158" s="35"/>
      <c r="C158" s="36"/>
      <c r="D158" s="47" t="s">
        <v>385</v>
      </c>
      <c r="E158" s="113" t="s">
        <v>786</v>
      </c>
      <c r="F158" s="37" t="s">
        <v>14</v>
      </c>
      <c r="G158" s="55" t="s">
        <v>725</v>
      </c>
      <c r="H158" s="38">
        <v>5</v>
      </c>
      <c r="I158" s="32"/>
      <c r="J158" s="39"/>
    </row>
    <row r="159" spans="2:10" x14ac:dyDescent="0.25">
      <c r="B159" s="35"/>
      <c r="C159" s="36"/>
      <c r="D159" s="47" t="s">
        <v>386</v>
      </c>
      <c r="E159" s="113" t="s">
        <v>799</v>
      </c>
      <c r="F159" s="37" t="s">
        <v>14</v>
      </c>
      <c r="G159" s="55"/>
      <c r="H159" s="38">
        <v>5</v>
      </c>
      <c r="I159" s="32"/>
      <c r="J159" s="39"/>
    </row>
    <row r="160" spans="2:10" x14ac:dyDescent="0.25">
      <c r="B160" s="35"/>
      <c r="C160" s="36"/>
      <c r="D160" s="47" t="s">
        <v>387</v>
      </c>
      <c r="E160" s="113" t="s">
        <v>788</v>
      </c>
      <c r="F160" s="37" t="s">
        <v>1312</v>
      </c>
      <c r="G160" s="55"/>
      <c r="H160" s="38">
        <v>5</v>
      </c>
      <c r="I160" s="32"/>
      <c r="J160" s="39"/>
    </row>
    <row r="161" spans="2:10" x14ac:dyDescent="0.25">
      <c r="B161" s="35"/>
      <c r="C161" s="36"/>
      <c r="D161" s="47" t="s">
        <v>388</v>
      </c>
      <c r="E161" s="113" t="s">
        <v>977</v>
      </c>
      <c r="F161" s="37" t="s">
        <v>197</v>
      </c>
      <c r="G161" s="55"/>
      <c r="H161" s="38">
        <v>5</v>
      </c>
      <c r="I161" s="32"/>
      <c r="J161" s="39"/>
    </row>
    <row r="162" spans="2:10" ht="15.75" x14ac:dyDescent="0.25">
      <c r="B162" s="34"/>
      <c r="C162" s="357" t="s">
        <v>1572</v>
      </c>
      <c r="D162" s="382"/>
      <c r="E162" s="382"/>
      <c r="F162" s="382"/>
      <c r="G162" s="382"/>
      <c r="H162" s="382"/>
      <c r="I162" s="382"/>
      <c r="J162" s="383"/>
    </row>
    <row r="163" spans="2:10" ht="94.5" x14ac:dyDescent="0.25">
      <c r="B163" s="35"/>
      <c r="C163" s="36"/>
      <c r="D163" s="47" t="s">
        <v>389</v>
      </c>
      <c r="E163" s="113" t="s">
        <v>976</v>
      </c>
      <c r="F163" s="37" t="s">
        <v>62</v>
      </c>
      <c r="G163" s="55" t="s">
        <v>1313</v>
      </c>
      <c r="H163" s="38">
        <v>5</v>
      </c>
      <c r="I163" s="32"/>
      <c r="J163" s="39"/>
    </row>
    <row r="164" spans="2:10" x14ac:dyDescent="0.25">
      <c r="B164" s="35"/>
      <c r="C164" s="36"/>
      <c r="D164" s="47" t="s">
        <v>390</v>
      </c>
      <c r="E164" s="113" t="s">
        <v>790</v>
      </c>
      <c r="F164" s="37" t="s">
        <v>62</v>
      </c>
      <c r="G164" s="55"/>
      <c r="H164" s="38">
        <v>5</v>
      </c>
      <c r="I164" s="32"/>
      <c r="J164" s="39"/>
    </row>
    <row r="165" spans="2:10" ht="31.5" x14ac:dyDescent="0.25">
      <c r="B165" s="35"/>
      <c r="C165" s="36"/>
      <c r="D165" s="47" t="s">
        <v>391</v>
      </c>
      <c r="E165" s="113" t="s">
        <v>791</v>
      </c>
      <c r="F165" s="37" t="s">
        <v>62</v>
      </c>
      <c r="G165" s="55"/>
      <c r="H165" s="38">
        <v>5</v>
      </c>
      <c r="I165" s="32"/>
      <c r="J165" s="39"/>
    </row>
    <row r="166" spans="2:10" x14ac:dyDescent="0.25">
      <c r="B166" s="35"/>
      <c r="C166" s="36"/>
      <c r="D166" s="47" t="s">
        <v>392</v>
      </c>
      <c r="E166" s="113" t="s">
        <v>288</v>
      </c>
      <c r="F166" s="37" t="s">
        <v>62</v>
      </c>
      <c r="G166" s="55"/>
      <c r="H166" s="38">
        <v>10</v>
      </c>
      <c r="I166" s="32"/>
      <c r="J166" s="39"/>
    </row>
    <row r="167" spans="2:10" ht="15.75" x14ac:dyDescent="0.25">
      <c r="B167" s="34"/>
      <c r="C167" s="357" t="s">
        <v>1573</v>
      </c>
      <c r="D167" s="357"/>
      <c r="E167" s="357"/>
      <c r="F167" s="357"/>
      <c r="G167" s="357"/>
      <c r="H167" s="357"/>
      <c r="I167" s="357"/>
      <c r="J167" s="358"/>
    </row>
    <row r="168" spans="2:10" x14ac:dyDescent="0.25">
      <c r="B168" s="35"/>
      <c r="C168" s="36"/>
      <c r="D168" s="47" t="s">
        <v>393</v>
      </c>
      <c r="E168" s="113" t="s">
        <v>794</v>
      </c>
      <c r="F168" s="37" t="s">
        <v>62</v>
      </c>
      <c r="G168" s="386" t="s">
        <v>793</v>
      </c>
      <c r="H168" s="38">
        <v>3</v>
      </c>
      <c r="I168" s="32"/>
      <c r="J168" s="39"/>
    </row>
    <row r="169" spans="2:10" x14ac:dyDescent="0.25">
      <c r="B169" s="28"/>
      <c r="C169" s="29"/>
      <c r="D169" s="47" t="s">
        <v>394</v>
      </c>
      <c r="E169" s="53" t="s">
        <v>978</v>
      </c>
      <c r="F169" s="37" t="s">
        <v>62</v>
      </c>
      <c r="G169" s="387"/>
      <c r="H169" s="38">
        <v>3</v>
      </c>
      <c r="I169" s="26"/>
      <c r="J169" s="44"/>
    </row>
    <row r="170" spans="2:10" x14ac:dyDescent="0.25">
      <c r="B170" s="28"/>
      <c r="C170" s="29"/>
      <c r="D170" s="47" t="s">
        <v>395</v>
      </c>
      <c r="E170" s="53" t="s">
        <v>795</v>
      </c>
      <c r="F170" s="37" t="s">
        <v>62</v>
      </c>
      <c r="G170" s="387"/>
      <c r="H170" s="38">
        <v>3</v>
      </c>
      <c r="I170" s="26"/>
      <c r="J170" s="33"/>
    </row>
    <row r="171" spans="2:10" x14ac:dyDescent="0.25">
      <c r="B171" s="28"/>
      <c r="C171" s="29"/>
      <c r="D171" s="47" t="s">
        <v>1205</v>
      </c>
      <c r="E171" s="53" t="s">
        <v>645</v>
      </c>
      <c r="F171" s="37" t="s">
        <v>62</v>
      </c>
      <c r="G171" s="387"/>
      <c r="H171" s="38">
        <v>3</v>
      </c>
      <c r="I171" s="26"/>
      <c r="J171" s="33"/>
    </row>
    <row r="172" spans="2:10" x14ac:dyDescent="0.25">
      <c r="B172" s="28"/>
      <c r="C172" s="29"/>
      <c r="D172" s="47" t="s">
        <v>1206</v>
      </c>
      <c r="E172" s="53" t="s">
        <v>208</v>
      </c>
      <c r="F172" s="37" t="s">
        <v>62</v>
      </c>
      <c r="G172" s="387"/>
      <c r="H172" s="38">
        <v>5</v>
      </c>
      <c r="I172" s="26"/>
      <c r="J172" s="44"/>
    </row>
    <row r="173" spans="2:10" x14ac:dyDescent="0.25">
      <c r="B173" s="28"/>
      <c r="C173" s="29"/>
      <c r="D173" s="47" t="s">
        <v>1207</v>
      </c>
      <c r="E173" s="53" t="s">
        <v>199</v>
      </c>
      <c r="F173" s="37" t="s">
        <v>62</v>
      </c>
      <c r="G173" s="387"/>
      <c r="H173" s="38">
        <v>5</v>
      </c>
      <c r="I173" s="26"/>
      <c r="J173" s="33"/>
    </row>
    <row r="174" spans="2:10" x14ac:dyDescent="0.25">
      <c r="B174" s="28"/>
      <c r="C174" s="29"/>
      <c r="D174" s="47" t="s">
        <v>1208</v>
      </c>
      <c r="E174" s="53" t="s">
        <v>792</v>
      </c>
      <c r="F174" s="37" t="s">
        <v>62</v>
      </c>
      <c r="G174" s="387"/>
      <c r="H174" s="38">
        <v>5</v>
      </c>
      <c r="I174" s="26"/>
      <c r="J174" s="33"/>
    </row>
    <row r="175" spans="2:10" x14ac:dyDescent="0.25">
      <c r="B175" s="28"/>
      <c r="C175" s="29"/>
      <c r="D175" s="47" t="s">
        <v>1209</v>
      </c>
      <c r="E175" s="53" t="s">
        <v>200</v>
      </c>
      <c r="F175" s="37" t="s">
        <v>62</v>
      </c>
      <c r="G175" s="387"/>
      <c r="H175" s="38">
        <v>5</v>
      </c>
      <c r="I175" s="26"/>
      <c r="J175" s="33"/>
    </row>
    <row r="176" spans="2:10" x14ac:dyDescent="0.25">
      <c r="B176" s="28"/>
      <c r="C176" s="29"/>
      <c r="D176" s="47" t="s">
        <v>1210</v>
      </c>
      <c r="E176" s="53" t="s">
        <v>727</v>
      </c>
      <c r="F176" s="37" t="s">
        <v>62</v>
      </c>
      <c r="G176" s="387"/>
      <c r="H176" s="38">
        <v>3</v>
      </c>
      <c r="I176" s="26"/>
      <c r="J176" s="44"/>
    </row>
    <row r="177" spans="2:10" x14ac:dyDescent="0.25">
      <c r="B177" s="28"/>
      <c r="C177" s="29"/>
      <c r="D177" s="47" t="s">
        <v>1211</v>
      </c>
      <c r="E177" s="53" t="s">
        <v>206</v>
      </c>
      <c r="F177" s="37" t="s">
        <v>62</v>
      </c>
      <c r="G177" s="387"/>
      <c r="H177" s="38">
        <v>3</v>
      </c>
      <c r="I177" s="26"/>
      <c r="J177" s="33"/>
    </row>
    <row r="178" spans="2:10" x14ac:dyDescent="0.25">
      <c r="B178" s="28"/>
      <c r="C178" s="29"/>
      <c r="D178" s="47" t="s">
        <v>1212</v>
      </c>
      <c r="E178" s="53" t="s">
        <v>207</v>
      </c>
      <c r="F178" s="37" t="s">
        <v>62</v>
      </c>
      <c r="G178" s="387"/>
      <c r="H178" s="38">
        <v>3</v>
      </c>
      <c r="I178" s="26"/>
      <c r="J178" s="33"/>
    </row>
    <row r="179" spans="2:10" x14ac:dyDescent="0.25">
      <c r="B179" s="28"/>
      <c r="C179" s="29"/>
      <c r="D179" s="47" t="s">
        <v>1213</v>
      </c>
      <c r="E179" s="53" t="s">
        <v>201</v>
      </c>
      <c r="F179" s="37" t="s">
        <v>62</v>
      </c>
      <c r="G179" s="387"/>
      <c r="H179" s="38">
        <v>3</v>
      </c>
      <c r="I179" s="26"/>
      <c r="J179" s="44"/>
    </row>
    <row r="180" spans="2:10" x14ac:dyDescent="0.25">
      <c r="B180" s="28"/>
      <c r="C180" s="29"/>
      <c r="D180" s="47" t="s">
        <v>1214</v>
      </c>
      <c r="E180" s="53" t="s">
        <v>209</v>
      </c>
      <c r="F180" s="37" t="s">
        <v>62</v>
      </c>
      <c r="G180" s="387"/>
      <c r="H180" s="38">
        <v>3</v>
      </c>
      <c r="I180" s="26"/>
      <c r="J180" s="33"/>
    </row>
    <row r="181" spans="2:10" x14ac:dyDescent="0.25">
      <c r="B181" s="28"/>
      <c r="C181" s="29"/>
      <c r="D181" s="47" t="s">
        <v>1215</v>
      </c>
      <c r="E181" s="53" t="s">
        <v>210</v>
      </c>
      <c r="F181" s="37" t="s">
        <v>62</v>
      </c>
      <c r="G181" s="387"/>
      <c r="H181" s="38">
        <v>3</v>
      </c>
      <c r="I181" s="26"/>
      <c r="J181" s="33"/>
    </row>
    <row r="182" spans="2:10" x14ac:dyDescent="0.25">
      <c r="B182" s="28"/>
      <c r="C182" s="29"/>
      <c r="D182" s="47" t="s">
        <v>1216</v>
      </c>
      <c r="E182" s="53" t="s">
        <v>211</v>
      </c>
      <c r="F182" s="37" t="s">
        <v>62</v>
      </c>
      <c r="G182" s="387"/>
      <c r="H182" s="38">
        <v>3</v>
      </c>
      <c r="I182" s="26"/>
      <c r="J182" s="33"/>
    </row>
    <row r="183" spans="2:10" x14ac:dyDescent="0.25">
      <c r="B183" s="28"/>
      <c r="C183" s="29"/>
      <c r="D183" s="47" t="s">
        <v>1217</v>
      </c>
      <c r="E183" s="53" t="s">
        <v>212</v>
      </c>
      <c r="F183" s="37" t="s">
        <v>62</v>
      </c>
      <c r="G183" s="387"/>
      <c r="H183" s="38">
        <v>3</v>
      </c>
      <c r="I183" s="26"/>
      <c r="J183" s="44"/>
    </row>
    <row r="184" spans="2:10" x14ac:dyDescent="0.25">
      <c r="B184" s="28"/>
      <c r="C184" s="29"/>
      <c r="D184" s="47" t="s">
        <v>1218</v>
      </c>
      <c r="E184" s="53" t="s">
        <v>213</v>
      </c>
      <c r="F184" s="37" t="s">
        <v>62</v>
      </c>
      <c r="G184" s="387"/>
      <c r="H184" s="38">
        <v>3</v>
      </c>
      <c r="I184" s="26"/>
      <c r="J184" s="33"/>
    </row>
    <row r="185" spans="2:10" x14ac:dyDescent="0.25">
      <c r="B185" s="28"/>
      <c r="C185" s="29"/>
      <c r="D185" s="47" t="s">
        <v>1219</v>
      </c>
      <c r="E185" s="53" t="s">
        <v>726</v>
      </c>
      <c r="F185" s="37" t="s">
        <v>62</v>
      </c>
      <c r="G185" s="388"/>
      <c r="H185" s="38">
        <v>3</v>
      </c>
      <c r="I185" s="26"/>
      <c r="J185" s="44"/>
    </row>
    <row r="186" spans="2:10" ht="15.75" x14ac:dyDescent="0.25">
      <c r="B186" s="34"/>
      <c r="C186" s="357" t="s">
        <v>1574</v>
      </c>
      <c r="D186" s="357"/>
      <c r="E186" s="357"/>
      <c r="F186" s="357"/>
      <c r="G186" s="384"/>
      <c r="H186" s="357"/>
      <c r="I186" s="357"/>
      <c r="J186" s="358"/>
    </row>
    <row r="187" spans="2:10" x14ac:dyDescent="0.25">
      <c r="B187" s="35"/>
      <c r="C187" s="36"/>
      <c r="D187" s="47" t="s">
        <v>1220</v>
      </c>
      <c r="E187" s="113" t="s">
        <v>796</v>
      </c>
      <c r="F187" s="37" t="s">
        <v>62</v>
      </c>
      <c r="G187" s="307"/>
      <c r="H187" s="38">
        <v>5</v>
      </c>
      <c r="I187" s="32"/>
      <c r="J187" s="39"/>
    </row>
    <row r="188" spans="2:10" ht="94.5" x14ac:dyDescent="0.25">
      <c r="B188" s="23"/>
      <c r="C188" s="24"/>
      <c r="D188" s="47" t="s">
        <v>1221</v>
      </c>
      <c r="E188" s="115" t="s">
        <v>797</v>
      </c>
      <c r="F188" s="37" t="s">
        <v>62</v>
      </c>
      <c r="G188" s="115" t="s">
        <v>1314</v>
      </c>
      <c r="H188" s="38">
        <v>5</v>
      </c>
      <c r="I188" s="26"/>
      <c r="J188" s="44"/>
    </row>
    <row r="189" spans="2:10" ht="15.75" x14ac:dyDescent="0.25">
      <c r="B189" s="34"/>
      <c r="C189" s="357" t="s">
        <v>1575</v>
      </c>
      <c r="D189" s="357"/>
      <c r="E189" s="357"/>
      <c r="F189" s="357"/>
      <c r="G189" s="384"/>
      <c r="H189" s="357"/>
      <c r="I189" s="357"/>
      <c r="J189" s="358"/>
    </row>
    <row r="190" spans="2:10" x14ac:dyDescent="0.25">
      <c r="B190" s="35"/>
      <c r="C190" s="36"/>
      <c r="D190" s="47" t="s">
        <v>1222</v>
      </c>
      <c r="E190" s="113" t="s">
        <v>789</v>
      </c>
      <c r="F190" s="37" t="s">
        <v>62</v>
      </c>
      <c r="G190" s="307"/>
      <c r="H190" s="38">
        <v>5</v>
      </c>
      <c r="I190" s="32"/>
      <c r="J190" s="39"/>
    </row>
    <row r="191" spans="2:10" ht="19.5" thickBot="1" x14ac:dyDescent="0.3">
      <c r="B191" s="23"/>
      <c r="C191" s="24"/>
      <c r="D191" s="47" t="s">
        <v>1223</v>
      </c>
      <c r="E191" s="115" t="s">
        <v>798</v>
      </c>
      <c r="F191" s="37" t="s">
        <v>62</v>
      </c>
      <c r="G191" s="308"/>
      <c r="H191" s="38">
        <v>10</v>
      </c>
      <c r="I191" s="26"/>
      <c r="J191" s="44"/>
    </row>
    <row r="192" spans="2:10" ht="16.5" customHeight="1" thickBot="1" x14ac:dyDescent="0.3">
      <c r="B192" s="352" t="s">
        <v>1576</v>
      </c>
      <c r="C192" s="353"/>
      <c r="D192" s="353"/>
      <c r="E192" s="353"/>
      <c r="F192" s="353"/>
      <c r="G192" s="353"/>
      <c r="H192" s="353"/>
      <c r="I192" s="353"/>
      <c r="J192" s="354"/>
    </row>
    <row r="193" spans="1:12" s="12" customFormat="1" ht="15.75" customHeight="1" x14ac:dyDescent="0.25">
      <c r="A193" s="2"/>
      <c r="B193" s="34"/>
      <c r="C193" s="355" t="s">
        <v>1577</v>
      </c>
      <c r="D193" s="355"/>
      <c r="E193" s="355"/>
      <c r="F193" s="355"/>
      <c r="G193" s="355"/>
      <c r="H193" s="355"/>
      <c r="I193" s="355"/>
      <c r="J193" s="356"/>
      <c r="K193" s="2"/>
      <c r="L193" s="11"/>
    </row>
    <row r="194" spans="1:12" s="14" customFormat="1" ht="94.5" x14ac:dyDescent="0.25">
      <c r="B194" s="28"/>
      <c r="C194" s="29"/>
      <c r="D194" s="47" t="s">
        <v>396</v>
      </c>
      <c r="E194" s="53" t="s">
        <v>23</v>
      </c>
      <c r="F194" s="37" t="s">
        <v>3</v>
      </c>
      <c r="G194" s="114" t="s">
        <v>1578</v>
      </c>
      <c r="H194" s="38">
        <v>10</v>
      </c>
      <c r="I194" s="32"/>
      <c r="J194" s="44"/>
      <c r="K194" s="2"/>
    </row>
    <row r="195" spans="1:12" s="22" customFormat="1" ht="15.75" x14ac:dyDescent="0.25">
      <c r="A195" s="2"/>
      <c r="B195" s="34"/>
      <c r="C195" s="357" t="s">
        <v>1579</v>
      </c>
      <c r="D195" s="382"/>
      <c r="E195" s="382"/>
      <c r="F195" s="382"/>
      <c r="G195" s="382"/>
      <c r="H195" s="382"/>
      <c r="I195" s="382"/>
      <c r="J195" s="383"/>
      <c r="K195" s="2"/>
    </row>
    <row r="196" spans="1:12" ht="31.5" x14ac:dyDescent="0.25">
      <c r="B196" s="35"/>
      <c r="C196" s="36"/>
      <c r="D196" s="47" t="s">
        <v>1224</v>
      </c>
      <c r="E196" s="113" t="s">
        <v>979</v>
      </c>
      <c r="F196" s="37" t="s">
        <v>3</v>
      </c>
      <c r="G196" s="55"/>
      <c r="H196" s="38">
        <v>5</v>
      </c>
      <c r="I196" s="32"/>
      <c r="J196" s="39"/>
    </row>
    <row r="197" spans="1:12" x14ac:dyDescent="0.25">
      <c r="B197" s="28"/>
      <c r="C197" s="29"/>
      <c r="D197" s="47" t="s">
        <v>1225</v>
      </c>
      <c r="E197" s="53" t="s">
        <v>296</v>
      </c>
      <c r="F197" s="37" t="s">
        <v>3</v>
      </c>
      <c r="G197" s="114"/>
      <c r="H197" s="38">
        <v>5</v>
      </c>
      <c r="I197" s="32"/>
      <c r="J197" s="33"/>
    </row>
    <row r="198" spans="1:12" x14ac:dyDescent="0.25">
      <c r="B198" s="28"/>
      <c r="C198" s="29"/>
      <c r="D198" s="47" t="s">
        <v>1226</v>
      </c>
      <c r="E198" s="53" t="s">
        <v>297</v>
      </c>
      <c r="F198" s="37" t="s">
        <v>3</v>
      </c>
      <c r="G198" s="114"/>
      <c r="H198" s="38">
        <v>5</v>
      </c>
      <c r="I198" s="32"/>
      <c r="J198" s="44"/>
    </row>
    <row r="199" spans="1:12" x14ac:dyDescent="0.25">
      <c r="B199" s="28"/>
      <c r="C199" s="29"/>
      <c r="D199" s="47" t="s">
        <v>1227</v>
      </c>
      <c r="E199" s="53" t="s">
        <v>728</v>
      </c>
      <c r="F199" s="37" t="s">
        <v>3</v>
      </c>
      <c r="G199" s="114"/>
      <c r="H199" s="38">
        <v>5</v>
      </c>
      <c r="I199" s="32"/>
      <c r="J199" s="33"/>
    </row>
    <row r="200" spans="1:12" x14ac:dyDescent="0.25">
      <c r="B200" s="28"/>
      <c r="C200" s="29"/>
      <c r="D200" s="47" t="s">
        <v>1228</v>
      </c>
      <c r="E200" s="53" t="s">
        <v>1315</v>
      </c>
      <c r="F200" s="37" t="s">
        <v>3</v>
      </c>
      <c r="G200" s="114"/>
      <c r="H200" s="38">
        <v>5</v>
      </c>
      <c r="I200" s="32"/>
      <c r="J200" s="33"/>
    </row>
    <row r="201" spans="1:12" ht="15.75" x14ac:dyDescent="0.25">
      <c r="B201" s="34"/>
      <c r="C201" s="357" t="s">
        <v>1417</v>
      </c>
      <c r="D201" s="382"/>
      <c r="E201" s="382"/>
      <c r="F201" s="382"/>
      <c r="G201" s="382"/>
      <c r="H201" s="382"/>
      <c r="I201" s="382"/>
      <c r="J201" s="383"/>
    </row>
    <row r="202" spans="1:12" x14ac:dyDescent="0.25">
      <c r="B202" s="28"/>
      <c r="C202" s="29"/>
      <c r="D202" s="47" t="s">
        <v>397</v>
      </c>
      <c r="E202" s="53" t="s">
        <v>24</v>
      </c>
      <c r="F202" s="37" t="s">
        <v>3</v>
      </c>
      <c r="G202" s="114"/>
      <c r="H202" s="38">
        <v>10</v>
      </c>
      <c r="I202" s="32"/>
      <c r="J202" s="33"/>
    </row>
    <row r="203" spans="1:12" x14ac:dyDescent="0.25">
      <c r="B203" s="28"/>
      <c r="C203" s="29"/>
      <c r="D203" s="47" t="s">
        <v>398</v>
      </c>
      <c r="E203" s="53" t="s">
        <v>729</v>
      </c>
      <c r="F203" s="37" t="s">
        <v>3</v>
      </c>
      <c r="G203" s="114"/>
      <c r="H203" s="38">
        <v>5</v>
      </c>
      <c r="I203" s="32"/>
      <c r="J203" s="44"/>
    </row>
    <row r="204" spans="1:12" x14ac:dyDescent="0.25">
      <c r="B204" s="28"/>
      <c r="C204" s="29"/>
      <c r="D204" s="47" t="s">
        <v>399</v>
      </c>
      <c r="E204" s="53" t="s">
        <v>298</v>
      </c>
      <c r="F204" s="37" t="s">
        <v>3</v>
      </c>
      <c r="G204" s="114"/>
      <c r="H204" s="38">
        <v>5</v>
      </c>
      <c r="I204" s="32"/>
      <c r="J204" s="44"/>
    </row>
    <row r="205" spans="1:12" ht="19.5" thickBot="1" x14ac:dyDescent="0.3">
      <c r="B205" s="23"/>
      <c r="C205" s="24"/>
      <c r="D205" s="47" t="s">
        <v>980</v>
      </c>
      <c r="E205" s="115" t="s">
        <v>299</v>
      </c>
      <c r="F205" s="37" t="s">
        <v>3</v>
      </c>
      <c r="G205" s="115"/>
      <c r="H205" s="38">
        <v>5</v>
      </c>
      <c r="I205" s="32"/>
      <c r="J205" s="44"/>
    </row>
    <row r="206" spans="1:12" s="12" customFormat="1" ht="16.5" thickBot="1" x14ac:dyDescent="0.3">
      <c r="A206" s="2"/>
      <c r="B206" s="352" t="s">
        <v>1580</v>
      </c>
      <c r="C206" s="353"/>
      <c r="D206" s="353"/>
      <c r="E206" s="353"/>
      <c r="F206" s="353"/>
      <c r="G206" s="353"/>
      <c r="H206" s="353"/>
      <c r="I206" s="353"/>
      <c r="J206" s="354"/>
      <c r="K206" s="2"/>
      <c r="L206" s="11"/>
    </row>
    <row r="207" spans="1:12" ht="15.75" x14ac:dyDescent="0.25">
      <c r="B207" s="34"/>
      <c r="C207" s="357" t="s">
        <v>1581</v>
      </c>
      <c r="D207" s="382"/>
      <c r="E207" s="382"/>
      <c r="F207" s="382"/>
      <c r="G207" s="382"/>
      <c r="H207" s="382"/>
      <c r="I207" s="382"/>
      <c r="J207" s="383"/>
    </row>
    <row r="208" spans="1:12" ht="31.5" x14ac:dyDescent="0.25">
      <c r="B208" s="23"/>
      <c r="C208" s="24"/>
      <c r="D208" s="47" t="s">
        <v>400</v>
      </c>
      <c r="E208" s="115" t="s">
        <v>800</v>
      </c>
      <c r="F208" s="37" t="s">
        <v>25</v>
      </c>
      <c r="G208" s="115"/>
      <c r="H208" s="38">
        <v>5</v>
      </c>
      <c r="I208" s="32"/>
      <c r="J208" s="44"/>
    </row>
    <row r="209" spans="1:12" x14ac:dyDescent="0.25">
      <c r="B209" s="35"/>
      <c r="C209" s="36"/>
      <c r="D209" s="47" t="s">
        <v>401</v>
      </c>
      <c r="E209" s="113" t="s">
        <v>801</v>
      </c>
      <c r="F209" s="37" t="s">
        <v>3</v>
      </c>
      <c r="G209" s="55"/>
      <c r="H209" s="38">
        <v>5</v>
      </c>
      <c r="I209" s="32"/>
      <c r="J209" s="39"/>
    </row>
    <row r="210" spans="1:12" x14ac:dyDescent="0.25">
      <c r="B210" s="35"/>
      <c r="C210" s="36"/>
      <c r="D210" s="47" t="s">
        <v>981</v>
      </c>
      <c r="E210" s="113" t="s">
        <v>802</v>
      </c>
      <c r="F210" s="37" t="s">
        <v>3</v>
      </c>
      <c r="G210" s="55"/>
      <c r="H210" s="38">
        <v>5</v>
      </c>
      <c r="I210" s="32"/>
      <c r="J210" s="39"/>
    </row>
    <row r="211" spans="1:12" ht="15.75" x14ac:dyDescent="0.25">
      <c r="B211" s="34"/>
      <c r="C211" s="357" t="s">
        <v>1582</v>
      </c>
      <c r="D211" s="382"/>
      <c r="E211" s="382"/>
      <c r="F211" s="382"/>
      <c r="G211" s="382"/>
      <c r="H211" s="382"/>
      <c r="I211" s="382"/>
      <c r="J211" s="383"/>
    </row>
    <row r="212" spans="1:12" ht="31.5" x14ac:dyDescent="0.25">
      <c r="A212" s="12"/>
      <c r="B212" s="35"/>
      <c r="C212" s="36"/>
      <c r="D212" s="47" t="s">
        <v>402</v>
      </c>
      <c r="E212" s="113" t="s">
        <v>803</v>
      </c>
      <c r="F212" s="37" t="s">
        <v>3</v>
      </c>
      <c r="G212" s="55"/>
      <c r="H212" s="38">
        <v>5</v>
      </c>
      <c r="I212" s="32"/>
      <c r="J212" s="39"/>
    </row>
    <row r="213" spans="1:12" ht="31.5" x14ac:dyDescent="0.25">
      <c r="B213" s="35"/>
      <c r="C213" s="36"/>
      <c r="D213" s="47" t="s">
        <v>403</v>
      </c>
      <c r="E213" s="113" t="s">
        <v>804</v>
      </c>
      <c r="F213" s="37" t="s">
        <v>3</v>
      </c>
      <c r="G213" s="55"/>
      <c r="H213" s="38">
        <v>5</v>
      </c>
      <c r="I213" s="32"/>
      <c r="J213" s="39"/>
    </row>
    <row r="214" spans="1:12" x14ac:dyDescent="0.25">
      <c r="B214" s="35"/>
      <c r="C214" s="36"/>
      <c r="D214" s="47" t="s">
        <v>404</v>
      </c>
      <c r="E214" s="113" t="s">
        <v>805</v>
      </c>
      <c r="F214" s="37" t="s">
        <v>3</v>
      </c>
      <c r="G214" s="55"/>
      <c r="H214" s="38">
        <v>5</v>
      </c>
      <c r="I214" s="32"/>
      <c r="J214" s="39"/>
    </row>
    <row r="215" spans="1:12" ht="31.5" x14ac:dyDescent="0.25">
      <c r="B215" s="35"/>
      <c r="C215" s="36"/>
      <c r="D215" s="47" t="s">
        <v>405</v>
      </c>
      <c r="E215" s="113" t="s">
        <v>648</v>
      </c>
      <c r="F215" s="37" t="s">
        <v>3</v>
      </c>
      <c r="G215" s="55"/>
      <c r="H215" s="38">
        <v>5</v>
      </c>
      <c r="I215" s="32"/>
      <c r="J215" s="39"/>
    </row>
    <row r="216" spans="1:12" ht="15.75" x14ac:dyDescent="0.25">
      <c r="B216" s="34"/>
      <c r="C216" s="357" t="s">
        <v>1418</v>
      </c>
      <c r="D216" s="382"/>
      <c r="E216" s="382"/>
      <c r="F216" s="382"/>
      <c r="G216" s="382"/>
      <c r="H216" s="382"/>
      <c r="I216" s="382"/>
      <c r="J216" s="383"/>
    </row>
    <row r="217" spans="1:12" s="12" customFormat="1" ht="31.5" x14ac:dyDescent="0.25">
      <c r="A217" s="2"/>
      <c r="B217" s="35"/>
      <c r="C217" s="36"/>
      <c r="D217" s="47" t="s">
        <v>406</v>
      </c>
      <c r="E217" s="113" t="s">
        <v>806</v>
      </c>
      <c r="F217" s="37" t="s">
        <v>15</v>
      </c>
      <c r="G217" s="55"/>
      <c r="H217" s="38">
        <v>5</v>
      </c>
      <c r="I217" s="32"/>
      <c r="J217" s="39"/>
      <c r="K217" s="2"/>
      <c r="L217" s="11"/>
    </row>
    <row r="218" spans="1:12" x14ac:dyDescent="0.25">
      <c r="B218" s="35"/>
      <c r="C218" s="36"/>
      <c r="D218" s="47" t="s">
        <v>982</v>
      </c>
      <c r="E218" s="113" t="s">
        <v>807</v>
      </c>
      <c r="F218" s="37" t="s">
        <v>15</v>
      </c>
      <c r="G218" s="55"/>
      <c r="H218" s="38">
        <v>5</v>
      </c>
      <c r="I218" s="32"/>
      <c r="J218" s="39"/>
    </row>
    <row r="219" spans="1:12" ht="63.75" thickBot="1" x14ac:dyDescent="0.3">
      <c r="B219" s="35"/>
      <c r="C219" s="36"/>
      <c r="D219" s="47" t="s">
        <v>983</v>
      </c>
      <c r="E219" s="113" t="s">
        <v>808</v>
      </c>
      <c r="F219" s="37" t="s">
        <v>15</v>
      </c>
      <c r="G219" s="55" t="s">
        <v>27</v>
      </c>
      <c r="H219" s="38">
        <v>5</v>
      </c>
      <c r="I219" s="32"/>
      <c r="J219" s="39"/>
    </row>
    <row r="220" spans="1:12" ht="16.5" thickBot="1" x14ac:dyDescent="0.3">
      <c r="B220" s="352" t="s">
        <v>1583</v>
      </c>
      <c r="C220" s="353"/>
      <c r="D220" s="353"/>
      <c r="E220" s="353"/>
      <c r="F220" s="353"/>
      <c r="G220" s="353"/>
      <c r="H220" s="353"/>
      <c r="I220" s="353"/>
      <c r="J220" s="354"/>
    </row>
    <row r="221" spans="1:12" ht="15.75" x14ac:dyDescent="0.25">
      <c r="B221" s="34"/>
      <c r="C221" s="357" t="s">
        <v>1584</v>
      </c>
      <c r="D221" s="382"/>
      <c r="E221" s="382"/>
      <c r="F221" s="382"/>
      <c r="G221" s="382"/>
      <c r="H221" s="382"/>
      <c r="I221" s="382"/>
      <c r="J221" s="383"/>
    </row>
    <row r="222" spans="1:12" ht="31.5" x14ac:dyDescent="0.25">
      <c r="B222" s="35"/>
      <c r="C222" s="36"/>
      <c r="D222" s="47" t="s">
        <v>407</v>
      </c>
      <c r="E222" s="113" t="s">
        <v>809</v>
      </c>
      <c r="F222" s="37" t="s">
        <v>26</v>
      </c>
      <c r="G222" s="55"/>
      <c r="H222" s="38">
        <v>10</v>
      </c>
      <c r="I222" s="32"/>
      <c r="J222" s="39"/>
    </row>
    <row r="223" spans="1:12" ht="15.75" x14ac:dyDescent="0.25">
      <c r="B223" s="34"/>
      <c r="C223" s="357" t="s">
        <v>1585</v>
      </c>
      <c r="D223" s="382"/>
      <c r="E223" s="382"/>
      <c r="F223" s="382"/>
      <c r="G223" s="382"/>
      <c r="H223" s="382"/>
      <c r="I223" s="382"/>
      <c r="J223" s="383"/>
    </row>
    <row r="224" spans="1:12" ht="31.5" x14ac:dyDescent="0.25">
      <c r="B224" s="35"/>
      <c r="C224" s="36"/>
      <c r="D224" s="47" t="s">
        <v>1229</v>
      </c>
      <c r="E224" s="113" t="s">
        <v>811</v>
      </c>
      <c r="F224" s="37" t="s">
        <v>26</v>
      </c>
      <c r="G224" s="55" t="s">
        <v>810</v>
      </c>
      <c r="H224" s="38">
        <v>10</v>
      </c>
      <c r="I224" s="32"/>
      <c r="J224" s="39"/>
    </row>
    <row r="225" spans="1:12" ht="31.5" x14ac:dyDescent="0.25">
      <c r="B225" s="35"/>
      <c r="C225" s="36"/>
      <c r="D225" s="47" t="s">
        <v>408</v>
      </c>
      <c r="E225" s="113" t="s">
        <v>1586</v>
      </c>
      <c r="F225" s="37" t="s">
        <v>26</v>
      </c>
      <c r="G225" s="55"/>
      <c r="H225" s="38">
        <v>10</v>
      </c>
      <c r="I225" s="32"/>
      <c r="J225" s="39"/>
    </row>
    <row r="226" spans="1:12" ht="15.75" x14ac:dyDescent="0.25">
      <c r="B226" s="34"/>
      <c r="C226" s="357" t="s">
        <v>1587</v>
      </c>
      <c r="D226" s="357"/>
      <c r="E226" s="357"/>
      <c r="F226" s="357"/>
      <c r="G226" s="357"/>
      <c r="H226" s="357"/>
      <c r="I226" s="357"/>
      <c r="J226" s="358"/>
    </row>
    <row r="227" spans="1:12" ht="63" x14ac:dyDescent="0.25">
      <c r="B227" s="35"/>
      <c r="C227" s="36"/>
      <c r="D227" s="47" t="s">
        <v>409</v>
      </c>
      <c r="E227" s="113" t="s">
        <v>985</v>
      </c>
      <c r="F227" s="37" t="s">
        <v>2</v>
      </c>
      <c r="G227" s="55" t="s">
        <v>29</v>
      </c>
      <c r="H227" s="38">
        <v>10</v>
      </c>
      <c r="I227" s="32"/>
      <c r="J227" s="39"/>
    </row>
    <row r="228" spans="1:12" ht="78.75" x14ac:dyDescent="0.25">
      <c r="B228" s="35"/>
      <c r="C228" s="36"/>
      <c r="D228" s="47" t="s">
        <v>984</v>
      </c>
      <c r="E228" s="113" t="s">
        <v>986</v>
      </c>
      <c r="F228" s="37" t="s">
        <v>28</v>
      </c>
      <c r="G228" s="55" t="s">
        <v>1317</v>
      </c>
      <c r="H228" s="38">
        <v>10</v>
      </c>
      <c r="I228" s="32"/>
      <c r="J228" s="39"/>
    </row>
    <row r="229" spans="1:12" ht="31.5" x14ac:dyDescent="0.25">
      <c r="B229" s="35"/>
      <c r="C229" s="36"/>
      <c r="D229" s="47" t="s">
        <v>1381</v>
      </c>
      <c r="E229" s="113" t="s">
        <v>812</v>
      </c>
      <c r="F229" s="37" t="s">
        <v>15</v>
      </c>
      <c r="G229" s="55" t="s">
        <v>813</v>
      </c>
      <c r="H229" s="38">
        <v>10</v>
      </c>
      <c r="I229" s="32"/>
      <c r="J229" s="39"/>
    </row>
    <row r="230" spans="1:12" ht="47.25" x14ac:dyDescent="0.25">
      <c r="B230" s="35"/>
      <c r="C230" s="36"/>
      <c r="D230" s="47" t="s">
        <v>1382</v>
      </c>
      <c r="E230" s="113" t="s">
        <v>814</v>
      </c>
      <c r="F230" s="37" t="s">
        <v>15</v>
      </c>
      <c r="G230" s="55" t="s">
        <v>1316</v>
      </c>
      <c r="H230" s="38">
        <v>10</v>
      </c>
      <c r="I230" s="32"/>
      <c r="J230" s="39"/>
    </row>
    <row r="231" spans="1:12" ht="15.75" x14ac:dyDescent="0.25">
      <c r="B231" s="34"/>
      <c r="C231" s="357" t="s">
        <v>1419</v>
      </c>
      <c r="D231" s="357"/>
      <c r="E231" s="357"/>
      <c r="F231" s="357"/>
      <c r="G231" s="357"/>
      <c r="H231" s="357"/>
      <c r="I231" s="357"/>
      <c r="J231" s="358"/>
    </row>
    <row r="232" spans="1:12" ht="47.25" x14ac:dyDescent="0.25">
      <c r="B232" s="35"/>
      <c r="C232" s="36"/>
      <c r="D232" s="47" t="s">
        <v>410</v>
      </c>
      <c r="E232" s="113" t="s">
        <v>815</v>
      </c>
      <c r="F232" s="37" t="s">
        <v>15</v>
      </c>
      <c r="G232" s="55" t="s">
        <v>816</v>
      </c>
      <c r="H232" s="38">
        <v>10</v>
      </c>
      <c r="I232" s="32"/>
      <c r="J232" s="39"/>
    </row>
    <row r="233" spans="1:12" x14ac:dyDescent="0.25">
      <c r="B233" s="35"/>
      <c r="C233" s="36"/>
      <c r="D233" s="47" t="s">
        <v>1383</v>
      </c>
      <c r="E233" s="113" t="s">
        <v>730</v>
      </c>
      <c r="F233" s="37" t="s">
        <v>15</v>
      </c>
      <c r="G233" s="55"/>
      <c r="H233" s="38">
        <v>10</v>
      </c>
      <c r="I233" s="32"/>
      <c r="J233" s="39"/>
    </row>
    <row r="234" spans="1:12" ht="47.25" x14ac:dyDescent="0.25">
      <c r="B234" s="35"/>
      <c r="C234" s="36"/>
      <c r="D234" s="47" t="s">
        <v>1384</v>
      </c>
      <c r="E234" s="113" t="s">
        <v>30</v>
      </c>
      <c r="F234" s="37" t="s">
        <v>15</v>
      </c>
      <c r="G234" s="55" t="s">
        <v>987</v>
      </c>
      <c r="H234" s="38">
        <v>5</v>
      </c>
      <c r="I234" s="32"/>
      <c r="J234" s="39"/>
    </row>
    <row r="235" spans="1:12" ht="15.75" x14ac:dyDescent="0.25">
      <c r="B235" s="34"/>
      <c r="C235" s="357" t="s">
        <v>1510</v>
      </c>
      <c r="D235" s="382"/>
      <c r="E235" s="382"/>
      <c r="F235" s="382"/>
      <c r="G235" s="382"/>
      <c r="H235" s="382"/>
      <c r="I235" s="382"/>
      <c r="J235" s="383"/>
    </row>
    <row r="236" spans="1:12" x14ac:dyDescent="0.25">
      <c r="B236" s="35"/>
      <c r="C236" s="36"/>
      <c r="D236" s="47" t="s">
        <v>411</v>
      </c>
      <c r="E236" s="113" t="s">
        <v>214</v>
      </c>
      <c r="F236" s="37" t="s">
        <v>2</v>
      </c>
      <c r="G236" s="386" t="s">
        <v>1362</v>
      </c>
      <c r="H236" s="38">
        <v>10</v>
      </c>
      <c r="I236" s="32"/>
      <c r="J236" s="39"/>
    </row>
    <row r="237" spans="1:12" x14ac:dyDescent="0.25">
      <c r="B237" s="28"/>
      <c r="C237" s="29"/>
      <c r="D237" s="47" t="s">
        <v>1375</v>
      </c>
      <c r="E237" s="53" t="s">
        <v>215</v>
      </c>
      <c r="F237" s="37" t="s">
        <v>2</v>
      </c>
      <c r="G237" s="387"/>
      <c r="H237" s="38">
        <v>10</v>
      </c>
      <c r="I237" s="32"/>
      <c r="J237" s="33"/>
    </row>
    <row r="238" spans="1:12" s="12" customFormat="1" x14ac:dyDescent="0.25">
      <c r="A238" s="2"/>
      <c r="B238" s="28"/>
      <c r="C238" s="29"/>
      <c r="D238" s="47" t="s">
        <v>1376</v>
      </c>
      <c r="E238" s="53" t="s">
        <v>732</v>
      </c>
      <c r="F238" s="37" t="s">
        <v>2</v>
      </c>
      <c r="G238" s="387"/>
      <c r="H238" s="38">
        <v>10</v>
      </c>
      <c r="I238" s="32"/>
      <c r="J238" s="44"/>
      <c r="K238" s="2"/>
      <c r="L238" s="11"/>
    </row>
    <row r="239" spans="1:12" x14ac:dyDescent="0.25">
      <c r="B239" s="28"/>
      <c r="C239" s="29"/>
      <c r="D239" s="47" t="s">
        <v>1377</v>
      </c>
      <c r="E239" s="53" t="s">
        <v>31</v>
      </c>
      <c r="F239" s="37" t="s">
        <v>2</v>
      </c>
      <c r="G239" s="387"/>
      <c r="H239" s="38">
        <v>10</v>
      </c>
      <c r="I239" s="32"/>
      <c r="J239" s="33"/>
    </row>
    <row r="240" spans="1:12" x14ac:dyDescent="0.25">
      <c r="B240" s="28"/>
      <c r="C240" s="29"/>
      <c r="D240" s="47" t="s">
        <v>1378</v>
      </c>
      <c r="E240" s="53" t="s">
        <v>32</v>
      </c>
      <c r="F240" s="37" t="s">
        <v>2</v>
      </c>
      <c r="G240" s="387"/>
      <c r="H240" s="38">
        <v>10</v>
      </c>
      <c r="I240" s="32"/>
      <c r="J240" s="33"/>
    </row>
    <row r="241" spans="1:12" x14ac:dyDescent="0.25">
      <c r="B241" s="28"/>
      <c r="C241" s="29"/>
      <c r="D241" s="47" t="s">
        <v>1379</v>
      </c>
      <c r="E241" s="53" t="s">
        <v>33</v>
      </c>
      <c r="F241" s="37" t="s">
        <v>2</v>
      </c>
      <c r="G241" s="387"/>
      <c r="H241" s="38">
        <v>10</v>
      </c>
      <c r="I241" s="32"/>
      <c r="J241" s="44"/>
    </row>
    <row r="242" spans="1:12" x14ac:dyDescent="0.25">
      <c r="B242" s="28"/>
      <c r="C242" s="29"/>
      <c r="D242" s="47" t="s">
        <v>1380</v>
      </c>
      <c r="E242" s="53" t="s">
        <v>731</v>
      </c>
      <c r="F242" s="37" t="s">
        <v>2</v>
      </c>
      <c r="G242" s="389"/>
      <c r="H242" s="38">
        <v>10</v>
      </c>
      <c r="I242" s="32"/>
      <c r="J242" s="33"/>
    </row>
    <row r="243" spans="1:12" ht="15.75" x14ac:dyDescent="0.25">
      <c r="B243" s="34"/>
      <c r="C243" s="399" t="s">
        <v>1618</v>
      </c>
      <c r="D243" s="382"/>
      <c r="E243" s="382"/>
      <c r="F243" s="382"/>
      <c r="G243" s="382"/>
      <c r="H243" s="382"/>
      <c r="I243" s="382"/>
      <c r="J243" s="395"/>
    </row>
    <row r="244" spans="1:12" x14ac:dyDescent="0.25">
      <c r="B244" s="35"/>
      <c r="C244" s="36"/>
      <c r="D244" s="47" t="s">
        <v>412</v>
      </c>
      <c r="E244" s="113" t="s">
        <v>817</v>
      </c>
      <c r="F244" s="37" t="s">
        <v>3</v>
      </c>
      <c r="G244" s="306"/>
      <c r="H244" s="38">
        <v>10</v>
      </c>
      <c r="I244" s="286"/>
      <c r="J244" s="56"/>
    </row>
    <row r="245" spans="1:12" x14ac:dyDescent="0.25">
      <c r="B245" s="28"/>
      <c r="C245" s="29"/>
      <c r="D245" s="47" t="s">
        <v>413</v>
      </c>
      <c r="E245" s="53" t="s">
        <v>818</v>
      </c>
      <c r="F245" s="37" t="s">
        <v>2</v>
      </c>
      <c r="G245" s="308"/>
      <c r="H245" s="38">
        <v>10</v>
      </c>
      <c r="I245" s="32"/>
      <c r="J245" s="33"/>
    </row>
    <row r="246" spans="1:12" x14ac:dyDescent="0.25">
      <c r="B246" s="28"/>
      <c r="C246" s="29"/>
      <c r="D246" s="47" t="s">
        <v>414</v>
      </c>
      <c r="E246" s="53" t="s">
        <v>819</v>
      </c>
      <c r="F246" s="37" t="s">
        <v>2</v>
      </c>
      <c r="G246" s="308"/>
      <c r="H246" s="38">
        <v>10</v>
      </c>
      <c r="I246" s="32"/>
      <c r="J246" s="44"/>
    </row>
    <row r="247" spans="1:12" ht="31.5" x14ac:dyDescent="0.25">
      <c r="B247" s="23"/>
      <c r="C247" s="24"/>
      <c r="D247" s="330" t="s">
        <v>415</v>
      </c>
      <c r="E247" s="52" t="s">
        <v>820</v>
      </c>
      <c r="F247" s="25" t="s">
        <v>2</v>
      </c>
      <c r="G247" s="308"/>
      <c r="H247" s="216">
        <v>10</v>
      </c>
      <c r="I247" s="32"/>
      <c r="J247" s="33"/>
    </row>
    <row r="248" spans="1:12" x14ac:dyDescent="0.25">
      <c r="B248" s="35"/>
      <c r="C248" s="36"/>
      <c r="D248" s="47" t="s">
        <v>416</v>
      </c>
      <c r="E248" s="314" t="s">
        <v>821</v>
      </c>
      <c r="F248" s="37"/>
      <c r="G248" s="328"/>
      <c r="H248" s="38"/>
      <c r="I248" s="312"/>
      <c r="J248" s="313"/>
    </row>
    <row r="249" spans="1:12" s="12" customFormat="1" ht="18" customHeight="1" x14ac:dyDescent="0.25">
      <c r="A249" s="2"/>
      <c r="B249" s="28"/>
      <c r="C249" s="29"/>
      <c r="D249" s="47"/>
      <c r="E249" s="53" t="s">
        <v>822</v>
      </c>
      <c r="F249" s="37" t="s">
        <v>12</v>
      </c>
      <c r="G249" s="328"/>
      <c r="H249" s="38">
        <v>5</v>
      </c>
      <c r="I249" s="32"/>
      <c r="J249" s="44"/>
      <c r="K249" s="2"/>
      <c r="L249" s="11"/>
    </row>
    <row r="250" spans="1:12" x14ac:dyDescent="0.25">
      <c r="B250" s="28"/>
      <c r="C250" s="29"/>
      <c r="D250" s="47"/>
      <c r="E250" s="53" t="s">
        <v>823</v>
      </c>
      <c r="F250" s="37" t="s">
        <v>12</v>
      </c>
      <c r="G250" s="328"/>
      <c r="H250" s="38">
        <v>5</v>
      </c>
      <c r="I250" s="32"/>
      <c r="J250" s="33"/>
    </row>
    <row r="251" spans="1:12" x14ac:dyDescent="0.25">
      <c r="B251" s="28"/>
      <c r="C251" s="29"/>
      <c r="D251" s="47"/>
      <c r="E251" s="53" t="s">
        <v>824</v>
      </c>
      <c r="F251" s="37" t="s">
        <v>12</v>
      </c>
      <c r="G251" s="328"/>
      <c r="H251" s="38">
        <v>5</v>
      </c>
      <c r="I251" s="32"/>
      <c r="J251" s="33"/>
    </row>
    <row r="252" spans="1:12" ht="19.5" thickBot="1" x14ac:dyDescent="0.3">
      <c r="B252" s="28"/>
      <c r="C252" s="29"/>
      <c r="D252" s="126"/>
      <c r="E252" s="53" t="s">
        <v>825</v>
      </c>
      <c r="F252" s="42" t="s">
        <v>12</v>
      </c>
      <c r="G252" s="327"/>
      <c r="H252" s="43">
        <v>5</v>
      </c>
      <c r="I252" s="32"/>
      <c r="J252" s="44"/>
    </row>
    <row r="253" spans="1:12" ht="16.5" thickBot="1" x14ac:dyDescent="0.3">
      <c r="A253" s="329"/>
      <c r="B253" s="352" t="s">
        <v>1588</v>
      </c>
      <c r="C253" s="353"/>
      <c r="D253" s="353"/>
      <c r="E253" s="353"/>
      <c r="F253" s="353"/>
      <c r="G253" s="353"/>
      <c r="H253" s="353"/>
      <c r="I253" s="353"/>
      <c r="J253" s="354"/>
    </row>
    <row r="254" spans="1:12" ht="15.75" x14ac:dyDescent="0.25">
      <c r="B254" s="34"/>
      <c r="C254" s="357" t="s">
        <v>1589</v>
      </c>
      <c r="D254" s="382"/>
      <c r="E254" s="382"/>
      <c r="F254" s="382"/>
      <c r="G254" s="382"/>
      <c r="H254" s="382"/>
      <c r="I254" s="382"/>
      <c r="J254" s="383"/>
    </row>
    <row r="255" spans="1:12" x14ac:dyDescent="0.25">
      <c r="B255" s="35"/>
      <c r="C255" s="36"/>
      <c r="D255" s="47" t="s">
        <v>417</v>
      </c>
      <c r="E255" s="113" t="s">
        <v>1590</v>
      </c>
      <c r="F255" s="37" t="s">
        <v>34</v>
      </c>
      <c r="G255" s="116"/>
      <c r="H255" s="38">
        <v>5</v>
      </c>
      <c r="I255" s="32"/>
      <c r="J255" s="39"/>
    </row>
    <row r="256" spans="1:12" x14ac:dyDescent="0.25">
      <c r="B256" s="28"/>
      <c r="C256" s="29"/>
      <c r="D256" s="47" t="s">
        <v>418</v>
      </c>
      <c r="E256" s="53" t="s">
        <v>1591</v>
      </c>
      <c r="F256" s="37" t="s">
        <v>34</v>
      </c>
      <c r="G256" s="114"/>
      <c r="H256" s="38">
        <v>5</v>
      </c>
      <c r="I256" s="32"/>
      <c r="J256" s="33"/>
    </row>
    <row r="257" spans="2:10" x14ac:dyDescent="0.25">
      <c r="B257" s="28"/>
      <c r="C257" s="29"/>
      <c r="D257" s="47" t="s">
        <v>419</v>
      </c>
      <c r="E257" s="53" t="s">
        <v>1592</v>
      </c>
      <c r="F257" s="37" t="s">
        <v>34</v>
      </c>
      <c r="G257" s="114"/>
      <c r="H257" s="38">
        <v>5</v>
      </c>
      <c r="I257" s="32"/>
      <c r="J257" s="44"/>
    </row>
    <row r="258" spans="2:10" x14ac:dyDescent="0.25">
      <c r="B258" s="28"/>
      <c r="C258" s="29"/>
      <c r="D258" s="47" t="s">
        <v>1230</v>
      </c>
      <c r="E258" s="53" t="s">
        <v>1593</v>
      </c>
      <c r="F258" s="37" t="s">
        <v>34</v>
      </c>
      <c r="G258" s="115"/>
      <c r="H258" s="38">
        <v>5</v>
      </c>
      <c r="I258" s="32"/>
      <c r="J258" s="33"/>
    </row>
    <row r="259" spans="2:10" x14ac:dyDescent="0.25">
      <c r="B259" s="28"/>
      <c r="C259" s="29"/>
      <c r="D259" s="47" t="s">
        <v>1231</v>
      </c>
      <c r="E259" s="53" t="s">
        <v>1594</v>
      </c>
      <c r="F259" s="37" t="s">
        <v>34</v>
      </c>
      <c r="G259" s="117"/>
      <c r="H259" s="38">
        <v>5</v>
      </c>
      <c r="I259" s="32"/>
      <c r="J259" s="33"/>
    </row>
    <row r="260" spans="2:10" x14ac:dyDescent="0.25">
      <c r="B260" s="28"/>
      <c r="C260" s="29"/>
      <c r="D260" s="126" t="s">
        <v>1232</v>
      </c>
      <c r="E260" s="53" t="s">
        <v>1595</v>
      </c>
      <c r="F260" s="42" t="s">
        <v>34</v>
      </c>
      <c r="G260" s="114"/>
      <c r="H260" s="43">
        <v>5</v>
      </c>
      <c r="I260" s="32"/>
      <c r="J260" s="44"/>
    </row>
    <row r="261" spans="2:10" ht="15.75" x14ac:dyDescent="0.25">
      <c r="B261" s="331"/>
      <c r="C261" s="357" t="s">
        <v>1596</v>
      </c>
      <c r="D261" s="382"/>
      <c r="E261" s="382"/>
      <c r="F261" s="382"/>
      <c r="G261" s="382"/>
      <c r="H261" s="382"/>
      <c r="I261" s="382"/>
      <c r="J261" s="395"/>
    </row>
    <row r="262" spans="2:10" x14ac:dyDescent="0.25">
      <c r="B262" s="35"/>
      <c r="C262" s="36"/>
      <c r="D262" s="47" t="s">
        <v>420</v>
      </c>
      <c r="E262" s="314" t="s">
        <v>1385</v>
      </c>
      <c r="F262" s="37"/>
      <c r="G262" s="309"/>
      <c r="H262" s="38"/>
      <c r="I262" s="312"/>
      <c r="J262" s="313"/>
    </row>
    <row r="263" spans="2:10" x14ac:dyDescent="0.25">
      <c r="B263" s="28"/>
      <c r="C263" s="29"/>
      <c r="D263" s="47"/>
      <c r="E263" s="113" t="s">
        <v>988</v>
      </c>
      <c r="F263" s="37" t="s">
        <v>3</v>
      </c>
      <c r="G263" s="328"/>
      <c r="H263" s="38">
        <v>2</v>
      </c>
      <c r="I263" s="32"/>
      <c r="J263" s="44"/>
    </row>
    <row r="264" spans="2:10" x14ac:dyDescent="0.25">
      <c r="B264" s="28"/>
      <c r="C264" s="29"/>
      <c r="D264" s="47"/>
      <c r="E264" s="113" t="s">
        <v>989</v>
      </c>
      <c r="F264" s="37" t="s">
        <v>3</v>
      </c>
      <c r="G264" s="328"/>
      <c r="H264" s="38">
        <v>2</v>
      </c>
      <c r="I264" s="32"/>
      <c r="J264" s="33"/>
    </row>
    <row r="265" spans="2:10" x14ac:dyDescent="0.25">
      <c r="B265" s="28"/>
      <c r="C265" s="29"/>
      <c r="D265" s="47"/>
      <c r="E265" s="113" t="s">
        <v>990</v>
      </c>
      <c r="F265" s="37" t="s">
        <v>3</v>
      </c>
      <c r="G265" s="328"/>
      <c r="H265" s="38">
        <v>2</v>
      </c>
      <c r="I265" s="32"/>
      <c r="J265" s="33"/>
    </row>
    <row r="266" spans="2:10" x14ac:dyDescent="0.25">
      <c r="B266" s="28"/>
      <c r="C266" s="121"/>
      <c r="D266" s="47"/>
      <c r="E266" s="113" t="s">
        <v>991</v>
      </c>
      <c r="F266" s="37" t="s">
        <v>3</v>
      </c>
      <c r="G266" s="328"/>
      <c r="H266" s="38">
        <v>2</v>
      </c>
      <c r="I266" s="32"/>
      <c r="J266" s="44"/>
    </row>
    <row r="267" spans="2:10" x14ac:dyDescent="0.25">
      <c r="B267" s="122"/>
      <c r="C267" s="36"/>
      <c r="D267" s="47"/>
      <c r="E267" s="113" t="s">
        <v>992</v>
      </c>
      <c r="F267" s="37" t="s">
        <v>3</v>
      </c>
      <c r="G267" s="328"/>
      <c r="H267" s="38">
        <v>2</v>
      </c>
      <c r="I267" s="32"/>
      <c r="J267" s="39"/>
    </row>
    <row r="268" spans="2:10" x14ac:dyDescent="0.25">
      <c r="B268" s="28"/>
      <c r="C268" s="29"/>
      <c r="D268" s="47"/>
      <c r="E268" s="113" t="s">
        <v>993</v>
      </c>
      <c r="F268" s="37" t="s">
        <v>3</v>
      </c>
      <c r="G268" s="328"/>
      <c r="H268" s="38">
        <v>2</v>
      </c>
      <c r="I268" s="32"/>
      <c r="J268" s="33"/>
    </row>
    <row r="269" spans="2:10" x14ac:dyDescent="0.25">
      <c r="B269" s="28"/>
      <c r="C269" s="29"/>
      <c r="D269" s="47"/>
      <c r="E269" s="113" t="s">
        <v>994</v>
      </c>
      <c r="F269" s="37" t="s">
        <v>3</v>
      </c>
      <c r="G269" s="328"/>
      <c r="H269" s="38">
        <v>2</v>
      </c>
      <c r="I269" s="32"/>
      <c r="J269" s="44"/>
    </row>
    <row r="270" spans="2:10" x14ac:dyDescent="0.25">
      <c r="B270" s="28"/>
      <c r="C270" s="29"/>
      <c r="D270" s="47"/>
      <c r="E270" s="113" t="s">
        <v>995</v>
      </c>
      <c r="F270" s="37" t="s">
        <v>3</v>
      </c>
      <c r="G270" s="328"/>
      <c r="H270" s="38">
        <v>2</v>
      </c>
      <c r="I270" s="32"/>
      <c r="J270" s="33"/>
    </row>
    <row r="271" spans="2:10" x14ac:dyDescent="0.25">
      <c r="B271" s="123"/>
      <c r="C271" s="124"/>
      <c r="D271" s="47"/>
      <c r="E271" s="119" t="s">
        <v>996</v>
      </c>
      <c r="F271" s="37" t="s">
        <v>3</v>
      </c>
      <c r="G271" s="328"/>
      <c r="H271" s="38">
        <v>2</v>
      </c>
      <c r="I271" s="32"/>
      <c r="J271" s="39"/>
    </row>
    <row r="272" spans="2:10" x14ac:dyDescent="0.25">
      <c r="B272" s="122"/>
      <c r="C272" s="125"/>
      <c r="D272" s="47"/>
      <c r="E272" s="113" t="s">
        <v>997</v>
      </c>
      <c r="F272" s="37" t="s">
        <v>3</v>
      </c>
      <c r="G272" s="328"/>
      <c r="H272" s="38">
        <v>2</v>
      </c>
      <c r="I272" s="32"/>
      <c r="J272" s="33"/>
    </row>
    <row r="273" spans="2:10" x14ac:dyDescent="0.25">
      <c r="B273" s="28"/>
      <c r="C273" s="29"/>
      <c r="D273" s="47"/>
      <c r="E273" s="113" t="s">
        <v>998</v>
      </c>
      <c r="F273" s="37" t="s">
        <v>3</v>
      </c>
      <c r="G273" s="328"/>
      <c r="H273" s="38">
        <v>2</v>
      </c>
      <c r="I273" s="32"/>
      <c r="J273" s="33"/>
    </row>
    <row r="274" spans="2:10" x14ac:dyDescent="0.25">
      <c r="B274" s="28"/>
      <c r="C274" s="121"/>
      <c r="D274" s="47"/>
      <c r="E274" s="113" t="s">
        <v>999</v>
      </c>
      <c r="F274" s="37" t="s">
        <v>3</v>
      </c>
      <c r="G274" s="328"/>
      <c r="H274" s="38">
        <v>2</v>
      </c>
      <c r="I274" s="32"/>
      <c r="J274" s="44"/>
    </row>
    <row r="275" spans="2:10" x14ac:dyDescent="0.25">
      <c r="B275" s="122"/>
      <c r="C275" s="36"/>
      <c r="D275" s="47"/>
      <c r="E275" s="113" t="s">
        <v>1000</v>
      </c>
      <c r="F275" s="37" t="s">
        <v>3</v>
      </c>
      <c r="G275" s="328"/>
      <c r="H275" s="38">
        <v>2</v>
      </c>
      <c r="I275" s="32"/>
      <c r="J275" s="39"/>
    </row>
    <row r="276" spans="2:10" x14ac:dyDescent="0.25">
      <c r="B276" s="28"/>
      <c r="C276" s="29"/>
      <c r="D276" s="47"/>
      <c r="E276" s="113" t="s">
        <v>1001</v>
      </c>
      <c r="F276" s="37" t="s">
        <v>3</v>
      </c>
      <c r="G276" s="328"/>
      <c r="H276" s="38">
        <v>2</v>
      </c>
      <c r="I276" s="32"/>
      <c r="J276" s="33"/>
    </row>
    <row r="277" spans="2:10" x14ac:dyDescent="0.25">
      <c r="B277" s="123"/>
      <c r="C277" s="124"/>
      <c r="D277" s="47"/>
      <c r="E277" s="119" t="s">
        <v>1002</v>
      </c>
      <c r="F277" s="37" t="s">
        <v>3</v>
      </c>
      <c r="G277" s="328"/>
      <c r="H277" s="38">
        <v>2</v>
      </c>
      <c r="I277" s="32"/>
      <c r="J277" s="39"/>
    </row>
    <row r="278" spans="2:10" x14ac:dyDescent="0.25">
      <c r="B278" s="28"/>
      <c r="C278" s="121"/>
      <c r="D278" s="47"/>
      <c r="E278" s="113" t="s">
        <v>1617</v>
      </c>
      <c r="F278" s="37" t="s">
        <v>3</v>
      </c>
      <c r="G278" s="328"/>
      <c r="H278" s="38">
        <v>2</v>
      </c>
      <c r="I278" s="32"/>
      <c r="J278" s="44"/>
    </row>
    <row r="279" spans="2:10" x14ac:dyDescent="0.25">
      <c r="B279" s="122"/>
      <c r="C279" s="36"/>
      <c r="D279" s="47"/>
      <c r="E279" s="113" t="s">
        <v>1003</v>
      </c>
      <c r="F279" s="37" t="s">
        <v>3</v>
      </c>
      <c r="G279" s="328"/>
      <c r="H279" s="38">
        <v>2</v>
      </c>
      <c r="I279" s="32"/>
      <c r="J279" s="39"/>
    </row>
    <row r="280" spans="2:10" x14ac:dyDescent="0.25">
      <c r="B280" s="28"/>
      <c r="C280" s="29"/>
      <c r="D280" s="47"/>
      <c r="E280" s="113" t="s">
        <v>1004</v>
      </c>
      <c r="F280" s="37" t="s">
        <v>3</v>
      </c>
      <c r="G280" s="328"/>
      <c r="H280" s="38">
        <v>2</v>
      </c>
      <c r="I280" s="32"/>
      <c r="J280" s="33"/>
    </row>
    <row r="281" spans="2:10" x14ac:dyDescent="0.25">
      <c r="B281" s="23"/>
      <c r="C281" s="24"/>
      <c r="D281" s="47"/>
      <c r="E281" s="113" t="s">
        <v>1005</v>
      </c>
      <c r="F281" s="37" t="s">
        <v>3</v>
      </c>
      <c r="G281" s="328"/>
      <c r="H281" s="38">
        <v>2</v>
      </c>
      <c r="I281" s="32"/>
      <c r="J281" s="44"/>
    </row>
    <row r="282" spans="2:10" x14ac:dyDescent="0.25">
      <c r="B282" s="35"/>
      <c r="C282" s="36"/>
      <c r="D282" s="47" t="s">
        <v>1420</v>
      </c>
      <c r="E282" s="314" t="s">
        <v>1597</v>
      </c>
      <c r="F282" s="37"/>
      <c r="G282" s="328"/>
      <c r="H282" s="38"/>
      <c r="I282" s="312"/>
      <c r="J282" s="313"/>
    </row>
    <row r="283" spans="2:10" x14ac:dyDescent="0.25">
      <c r="B283" s="28"/>
      <c r="C283" s="29"/>
      <c r="D283" s="47"/>
      <c r="E283" s="113" t="s">
        <v>1006</v>
      </c>
      <c r="F283" s="37" t="s">
        <v>3</v>
      </c>
      <c r="G283" s="328"/>
      <c r="H283" s="38">
        <v>2</v>
      </c>
      <c r="I283" s="32"/>
      <c r="J283" s="33"/>
    </row>
    <row r="284" spans="2:10" x14ac:dyDescent="0.25">
      <c r="B284" s="123"/>
      <c r="C284" s="124"/>
      <c r="D284" s="47"/>
      <c r="E284" s="119" t="s">
        <v>1007</v>
      </c>
      <c r="F284" s="37" t="s">
        <v>3</v>
      </c>
      <c r="G284" s="328"/>
      <c r="H284" s="38">
        <v>2</v>
      </c>
      <c r="I284" s="32"/>
      <c r="J284" s="39"/>
    </row>
    <row r="285" spans="2:10" x14ac:dyDescent="0.25">
      <c r="B285" s="122"/>
      <c r="C285" s="125"/>
      <c r="D285" s="47"/>
      <c r="E285" s="113" t="s">
        <v>1008</v>
      </c>
      <c r="F285" s="37" t="s">
        <v>3</v>
      </c>
      <c r="G285" s="328"/>
      <c r="H285" s="38">
        <v>2</v>
      </c>
      <c r="I285" s="32"/>
      <c r="J285" s="33"/>
    </row>
    <row r="286" spans="2:10" x14ac:dyDescent="0.25">
      <c r="B286" s="28"/>
      <c r="C286" s="29"/>
      <c r="D286" s="47"/>
      <c r="E286" s="113" t="s">
        <v>1009</v>
      </c>
      <c r="F286" s="37" t="s">
        <v>3</v>
      </c>
      <c r="G286" s="328"/>
      <c r="H286" s="38">
        <v>2</v>
      </c>
      <c r="I286" s="32"/>
      <c r="J286" s="33"/>
    </row>
    <row r="287" spans="2:10" x14ac:dyDescent="0.25">
      <c r="B287" s="28"/>
      <c r="C287" s="121"/>
      <c r="D287" s="47"/>
      <c r="E287" s="113" t="s">
        <v>1010</v>
      </c>
      <c r="F287" s="37" t="s">
        <v>3</v>
      </c>
      <c r="G287" s="328"/>
      <c r="H287" s="38">
        <v>2</v>
      </c>
      <c r="I287" s="32"/>
      <c r="J287" s="44"/>
    </row>
    <row r="288" spans="2:10" x14ac:dyDescent="0.25">
      <c r="B288" s="122"/>
      <c r="C288" s="36"/>
      <c r="D288" s="47"/>
      <c r="E288" s="113" t="s">
        <v>1011</v>
      </c>
      <c r="F288" s="37" t="s">
        <v>3</v>
      </c>
      <c r="G288" s="328"/>
      <c r="H288" s="38">
        <v>2</v>
      </c>
      <c r="I288" s="32"/>
      <c r="J288" s="39"/>
    </row>
    <row r="289" spans="2:10" x14ac:dyDescent="0.25">
      <c r="B289" s="28"/>
      <c r="C289" s="29"/>
      <c r="D289" s="47"/>
      <c r="E289" s="113" t="s">
        <v>1012</v>
      </c>
      <c r="F289" s="37" t="s">
        <v>3</v>
      </c>
      <c r="G289" s="328"/>
      <c r="H289" s="38">
        <v>2</v>
      </c>
      <c r="I289" s="32"/>
      <c r="J289" s="33"/>
    </row>
    <row r="290" spans="2:10" x14ac:dyDescent="0.25">
      <c r="B290" s="123"/>
      <c r="C290" s="124"/>
      <c r="D290" s="47"/>
      <c r="E290" s="119" t="s">
        <v>1013</v>
      </c>
      <c r="F290" s="37" t="s">
        <v>3</v>
      </c>
      <c r="G290" s="328"/>
      <c r="H290" s="38">
        <v>2</v>
      </c>
      <c r="I290" s="32"/>
      <c r="J290" s="39"/>
    </row>
    <row r="291" spans="2:10" ht="15.75" x14ac:dyDescent="0.25">
      <c r="B291" s="34"/>
      <c r="C291" s="357" t="s">
        <v>1598</v>
      </c>
      <c r="D291" s="382"/>
      <c r="E291" s="382"/>
      <c r="F291" s="382"/>
      <c r="G291" s="396"/>
      <c r="H291" s="382"/>
      <c r="I291" s="382"/>
      <c r="J291" s="383"/>
    </row>
    <row r="292" spans="2:10" x14ac:dyDescent="0.25">
      <c r="B292" s="35"/>
      <c r="C292" s="36"/>
      <c r="D292" s="47" t="s">
        <v>1233</v>
      </c>
      <c r="E292" s="314" t="s">
        <v>272</v>
      </c>
      <c r="F292" s="37"/>
      <c r="G292" s="311"/>
      <c r="H292" s="38"/>
      <c r="I292" s="312"/>
      <c r="J292" s="313"/>
    </row>
    <row r="293" spans="2:10" x14ac:dyDescent="0.25">
      <c r="B293" s="28"/>
      <c r="C293" s="29"/>
      <c r="D293" s="47"/>
      <c r="E293" s="113" t="s">
        <v>1110</v>
      </c>
      <c r="F293" s="37" t="s">
        <v>26</v>
      </c>
      <c r="G293" s="328"/>
      <c r="H293" s="38">
        <v>2</v>
      </c>
      <c r="I293" s="32"/>
      <c r="J293" s="33"/>
    </row>
    <row r="294" spans="2:10" x14ac:dyDescent="0.25">
      <c r="B294" s="28"/>
      <c r="C294" s="29"/>
      <c r="D294" s="47"/>
      <c r="E294" s="113" t="s">
        <v>1111</v>
      </c>
      <c r="F294" s="37" t="s">
        <v>26</v>
      </c>
      <c r="G294" s="328"/>
      <c r="H294" s="38">
        <v>2</v>
      </c>
      <c r="I294" s="32"/>
      <c r="J294" s="33"/>
    </row>
    <row r="295" spans="2:10" x14ac:dyDescent="0.25">
      <c r="B295" s="28"/>
      <c r="C295" s="121"/>
      <c r="D295" s="47"/>
      <c r="E295" s="113" t="s">
        <v>1112</v>
      </c>
      <c r="F295" s="37" t="s">
        <v>26</v>
      </c>
      <c r="G295" s="328"/>
      <c r="H295" s="38">
        <v>2</v>
      </c>
      <c r="I295" s="32"/>
      <c r="J295" s="44"/>
    </row>
    <row r="296" spans="2:10" x14ac:dyDescent="0.25">
      <c r="B296" s="122"/>
      <c r="C296" s="36"/>
      <c r="D296" s="47"/>
      <c r="E296" s="113" t="s">
        <v>1113</v>
      </c>
      <c r="F296" s="37" t="s">
        <v>26</v>
      </c>
      <c r="G296" s="328"/>
      <c r="H296" s="38">
        <v>2</v>
      </c>
      <c r="I296" s="32"/>
      <c r="J296" s="39"/>
    </row>
    <row r="297" spans="2:10" x14ac:dyDescent="0.25">
      <c r="B297" s="28"/>
      <c r="C297" s="29"/>
      <c r="D297" s="47"/>
      <c r="E297" s="113" t="s">
        <v>1114</v>
      </c>
      <c r="F297" s="37" t="s">
        <v>26</v>
      </c>
      <c r="G297" s="328"/>
      <c r="H297" s="38">
        <v>2</v>
      </c>
      <c r="I297" s="32"/>
      <c r="J297" s="33"/>
    </row>
    <row r="298" spans="2:10" x14ac:dyDescent="0.25">
      <c r="B298" s="28"/>
      <c r="C298" s="29"/>
      <c r="D298" s="47"/>
      <c r="E298" s="113" t="s">
        <v>1115</v>
      </c>
      <c r="F298" s="37" t="s">
        <v>26</v>
      </c>
      <c r="G298" s="328"/>
      <c r="H298" s="38">
        <v>2</v>
      </c>
      <c r="I298" s="32"/>
      <c r="J298" s="44"/>
    </row>
    <row r="299" spans="2:10" x14ac:dyDescent="0.25">
      <c r="B299" s="28"/>
      <c r="C299" s="29"/>
      <c r="D299" s="47"/>
      <c r="E299" s="113" t="s">
        <v>1116</v>
      </c>
      <c r="F299" s="37" t="s">
        <v>26</v>
      </c>
      <c r="G299" s="328"/>
      <c r="H299" s="38">
        <v>2</v>
      </c>
      <c r="I299" s="32"/>
      <c r="J299" s="33"/>
    </row>
    <row r="300" spans="2:10" x14ac:dyDescent="0.25">
      <c r="B300" s="123"/>
      <c r="C300" s="124"/>
      <c r="D300" s="47"/>
      <c r="E300" s="113" t="s">
        <v>1117</v>
      </c>
      <c r="F300" s="37" t="s">
        <v>26</v>
      </c>
      <c r="G300" s="328"/>
      <c r="H300" s="38">
        <v>2</v>
      </c>
      <c r="I300" s="32"/>
      <c r="J300" s="39"/>
    </row>
    <row r="301" spans="2:10" x14ac:dyDescent="0.25">
      <c r="B301" s="122"/>
      <c r="C301" s="125"/>
      <c r="D301" s="47"/>
      <c r="E301" s="113" t="s">
        <v>1118</v>
      </c>
      <c r="F301" s="37" t="s">
        <v>26</v>
      </c>
      <c r="G301" s="328"/>
      <c r="H301" s="38">
        <v>2</v>
      </c>
      <c r="I301" s="32"/>
      <c r="J301" s="33"/>
    </row>
    <row r="302" spans="2:10" x14ac:dyDescent="0.25">
      <c r="B302" s="28"/>
      <c r="C302" s="29"/>
      <c r="D302" s="47"/>
      <c r="E302" s="113" t="s">
        <v>1119</v>
      </c>
      <c r="F302" s="37" t="s">
        <v>26</v>
      </c>
      <c r="G302" s="328"/>
      <c r="H302" s="38">
        <v>2</v>
      </c>
      <c r="I302" s="32"/>
      <c r="J302" s="33"/>
    </row>
    <row r="303" spans="2:10" x14ac:dyDescent="0.25">
      <c r="B303" s="28"/>
      <c r="C303" s="121"/>
      <c r="D303" s="47"/>
      <c r="E303" s="113" t="s">
        <v>1120</v>
      </c>
      <c r="F303" s="37" t="s">
        <v>26</v>
      </c>
      <c r="G303" s="328"/>
      <c r="H303" s="38">
        <v>2</v>
      </c>
      <c r="I303" s="32"/>
      <c r="J303" s="44"/>
    </row>
    <row r="304" spans="2:10" x14ac:dyDescent="0.25">
      <c r="B304" s="122"/>
      <c r="C304" s="36"/>
      <c r="D304" s="47"/>
      <c r="E304" s="113" t="s">
        <v>1121</v>
      </c>
      <c r="F304" s="37" t="s">
        <v>26</v>
      </c>
      <c r="G304" s="328"/>
      <c r="H304" s="38">
        <v>2</v>
      </c>
      <c r="I304" s="32"/>
      <c r="J304" s="39"/>
    </row>
    <row r="305" spans="2:10" x14ac:dyDescent="0.25">
      <c r="B305" s="28"/>
      <c r="C305" s="29"/>
      <c r="D305" s="47"/>
      <c r="E305" s="113" t="s">
        <v>1122</v>
      </c>
      <c r="F305" s="37" t="s">
        <v>26</v>
      </c>
      <c r="G305" s="328"/>
      <c r="H305" s="38">
        <v>2</v>
      </c>
      <c r="I305" s="32"/>
      <c r="J305" s="33"/>
    </row>
    <row r="306" spans="2:10" x14ac:dyDescent="0.25">
      <c r="B306" s="123"/>
      <c r="C306" s="124"/>
      <c r="D306" s="47"/>
      <c r="E306" s="113" t="s">
        <v>1123</v>
      </c>
      <c r="F306" s="37" t="s">
        <v>26</v>
      </c>
      <c r="G306" s="328"/>
      <c r="H306" s="38">
        <v>2</v>
      </c>
      <c r="I306" s="32"/>
      <c r="J306" s="39"/>
    </row>
    <row r="307" spans="2:10" x14ac:dyDescent="0.25">
      <c r="B307" s="122"/>
      <c r="C307" s="125"/>
      <c r="D307" s="47"/>
      <c r="E307" s="113" t="s">
        <v>1124</v>
      </c>
      <c r="F307" s="37" t="s">
        <v>26</v>
      </c>
      <c r="G307" s="328"/>
      <c r="H307" s="38">
        <v>2</v>
      </c>
      <c r="I307" s="32"/>
      <c r="J307" s="33"/>
    </row>
    <row r="308" spans="2:10" x14ac:dyDescent="0.25">
      <c r="B308" s="118"/>
      <c r="C308" s="121"/>
      <c r="D308" s="47"/>
      <c r="E308" s="113" t="s">
        <v>1125</v>
      </c>
      <c r="F308" s="37" t="s">
        <v>26</v>
      </c>
      <c r="G308" s="328"/>
      <c r="H308" s="38">
        <v>2</v>
      </c>
      <c r="I308" s="32"/>
      <c r="J308" s="33"/>
    </row>
    <row r="309" spans="2:10" x14ac:dyDescent="0.25">
      <c r="B309" s="35"/>
      <c r="C309" s="36"/>
      <c r="D309" s="47" t="s">
        <v>1234</v>
      </c>
      <c r="E309" s="314" t="s">
        <v>273</v>
      </c>
      <c r="F309" s="37"/>
      <c r="G309" s="328"/>
      <c r="H309" s="38"/>
      <c r="I309" s="312"/>
      <c r="J309" s="313"/>
    </row>
    <row r="310" spans="2:10" x14ac:dyDescent="0.25">
      <c r="B310" s="35"/>
      <c r="C310" s="36"/>
      <c r="D310" s="47"/>
      <c r="E310" s="113" t="s">
        <v>1126</v>
      </c>
      <c r="F310" s="37" t="s">
        <v>26</v>
      </c>
      <c r="G310" s="328"/>
      <c r="H310" s="38">
        <v>2</v>
      </c>
      <c r="I310" s="32"/>
      <c r="J310" s="39"/>
    </row>
    <row r="311" spans="2:10" x14ac:dyDescent="0.25">
      <c r="B311" s="35"/>
      <c r="C311" s="36"/>
      <c r="D311" s="47"/>
      <c r="E311" s="113" t="s">
        <v>1127</v>
      </c>
      <c r="F311" s="37" t="s">
        <v>26</v>
      </c>
      <c r="G311" s="328"/>
      <c r="H311" s="38">
        <v>2</v>
      </c>
      <c r="I311" s="32"/>
      <c r="J311" s="39"/>
    </row>
    <row r="312" spans="2:10" x14ac:dyDescent="0.25">
      <c r="B312" s="28"/>
      <c r="C312" s="121"/>
      <c r="D312" s="47"/>
      <c r="E312" s="113" t="s">
        <v>1128</v>
      </c>
      <c r="F312" s="37" t="s">
        <v>26</v>
      </c>
      <c r="G312" s="328"/>
      <c r="H312" s="38">
        <v>2</v>
      </c>
      <c r="I312" s="32"/>
      <c r="J312" s="44"/>
    </row>
    <row r="313" spans="2:10" x14ac:dyDescent="0.25">
      <c r="B313" s="122"/>
      <c r="C313" s="36"/>
      <c r="D313" s="47"/>
      <c r="E313" s="113" t="s">
        <v>1129</v>
      </c>
      <c r="F313" s="37" t="s">
        <v>26</v>
      </c>
      <c r="G313" s="328"/>
      <c r="H313" s="38">
        <v>2</v>
      </c>
      <c r="I313" s="32"/>
      <c r="J313" s="39"/>
    </row>
    <row r="314" spans="2:10" x14ac:dyDescent="0.25">
      <c r="B314" s="35"/>
      <c r="C314" s="36"/>
      <c r="D314" s="47" t="s">
        <v>1235</v>
      </c>
      <c r="E314" s="314" t="s">
        <v>274</v>
      </c>
      <c r="F314" s="37"/>
      <c r="G314" s="328"/>
      <c r="H314" s="38"/>
      <c r="I314" s="312"/>
      <c r="J314" s="313"/>
    </row>
    <row r="315" spans="2:10" x14ac:dyDescent="0.25">
      <c r="B315" s="28"/>
      <c r="C315" s="29"/>
      <c r="D315" s="47"/>
      <c r="E315" s="113" t="s">
        <v>1130</v>
      </c>
      <c r="F315" s="37" t="s">
        <v>26</v>
      </c>
      <c r="G315" s="328"/>
      <c r="H315" s="38">
        <v>2</v>
      </c>
      <c r="I315" s="32"/>
      <c r="J315" s="33"/>
    </row>
    <row r="316" spans="2:10" x14ac:dyDescent="0.25">
      <c r="B316" s="123"/>
      <c r="C316" s="124"/>
      <c r="D316" s="47"/>
      <c r="E316" s="113" t="s">
        <v>1131</v>
      </c>
      <c r="F316" s="37" t="s">
        <v>26</v>
      </c>
      <c r="G316" s="328"/>
      <c r="H316" s="38">
        <v>2</v>
      </c>
      <c r="I316" s="32"/>
      <c r="J316" s="39"/>
    </row>
    <row r="317" spans="2:10" x14ac:dyDescent="0.25">
      <c r="B317" s="122"/>
      <c r="C317" s="125"/>
      <c r="D317" s="47"/>
      <c r="E317" s="113" t="s">
        <v>1132</v>
      </c>
      <c r="F317" s="37" t="s">
        <v>26</v>
      </c>
      <c r="G317" s="328"/>
      <c r="H317" s="38">
        <v>2</v>
      </c>
      <c r="I317" s="32"/>
      <c r="J317" s="33"/>
    </row>
    <row r="318" spans="2:10" x14ac:dyDescent="0.25">
      <c r="B318" s="118"/>
      <c r="C318" s="121"/>
      <c r="D318" s="47"/>
      <c r="E318" s="113" t="s">
        <v>1133</v>
      </c>
      <c r="F318" s="37" t="s">
        <v>26</v>
      </c>
      <c r="G318" s="328"/>
      <c r="H318" s="38">
        <v>2</v>
      </c>
      <c r="I318" s="32"/>
      <c r="J318" s="33"/>
    </row>
    <row r="319" spans="2:10" x14ac:dyDescent="0.25">
      <c r="B319" s="35"/>
      <c r="C319" s="36"/>
      <c r="D319" s="47"/>
      <c r="E319" s="113" t="s">
        <v>1134</v>
      </c>
      <c r="F319" s="37" t="s">
        <v>26</v>
      </c>
      <c r="G319" s="328"/>
      <c r="H319" s="38">
        <v>2</v>
      </c>
      <c r="I319" s="32"/>
      <c r="J319" s="39"/>
    </row>
    <row r="320" spans="2:10" x14ac:dyDescent="0.25">
      <c r="B320" s="118"/>
      <c r="C320" s="121"/>
      <c r="D320" s="47"/>
      <c r="E320" s="113" t="s">
        <v>1135</v>
      </c>
      <c r="F320" s="37" t="s">
        <v>26</v>
      </c>
      <c r="G320" s="328"/>
      <c r="H320" s="38">
        <v>2</v>
      </c>
      <c r="I320" s="32"/>
      <c r="J320" s="33"/>
    </row>
    <row r="321" spans="2:10" x14ac:dyDescent="0.25">
      <c r="B321" s="35"/>
      <c r="C321" s="36"/>
      <c r="D321" s="47" t="s">
        <v>1236</v>
      </c>
      <c r="E321" s="314" t="s">
        <v>275</v>
      </c>
      <c r="F321" s="37"/>
      <c r="G321" s="328"/>
      <c r="H321" s="38"/>
      <c r="I321" s="312"/>
      <c r="J321" s="313"/>
    </row>
    <row r="322" spans="2:10" ht="18" customHeight="1" x14ac:dyDescent="0.25">
      <c r="B322" s="122"/>
      <c r="C322" s="125"/>
      <c r="D322" s="47"/>
      <c r="E322" s="113" t="s">
        <v>1136</v>
      </c>
      <c r="F322" s="37" t="s">
        <v>26</v>
      </c>
      <c r="G322" s="328"/>
      <c r="H322" s="38">
        <v>5</v>
      </c>
      <c r="I322" s="32"/>
      <c r="J322" s="33"/>
    </row>
    <row r="323" spans="2:10" x14ac:dyDescent="0.25">
      <c r="B323" s="118"/>
      <c r="C323" s="121"/>
      <c r="D323" s="47"/>
      <c r="E323" s="113" t="s">
        <v>1137</v>
      </c>
      <c r="F323" s="37" t="s">
        <v>26</v>
      </c>
      <c r="G323" s="328"/>
      <c r="H323" s="38">
        <v>5</v>
      </c>
      <c r="I323" s="32"/>
      <c r="J323" s="33"/>
    </row>
    <row r="324" spans="2:10" ht="31.5" x14ac:dyDescent="0.25">
      <c r="B324" s="35"/>
      <c r="C324" s="36"/>
      <c r="D324" s="47"/>
      <c r="E324" s="113" t="s">
        <v>1138</v>
      </c>
      <c r="F324" s="37" t="s">
        <v>26</v>
      </c>
      <c r="G324" s="328"/>
      <c r="H324" s="38">
        <v>5</v>
      </c>
      <c r="I324" s="32"/>
      <c r="J324" s="39"/>
    </row>
    <row r="325" spans="2:10" x14ac:dyDescent="0.25">
      <c r="B325" s="35"/>
      <c r="C325" s="36"/>
      <c r="D325" s="47" t="s">
        <v>1237</v>
      </c>
      <c r="E325" s="314" t="s">
        <v>276</v>
      </c>
      <c r="F325" s="37"/>
      <c r="G325" s="328"/>
      <c r="H325" s="38"/>
      <c r="I325" s="312"/>
      <c r="J325" s="313"/>
    </row>
    <row r="326" spans="2:10" ht="18" customHeight="1" x14ac:dyDescent="0.25">
      <c r="B326" s="122"/>
      <c r="C326" s="125"/>
      <c r="D326" s="47"/>
      <c r="E326" s="113" t="s">
        <v>1139</v>
      </c>
      <c r="F326" s="37" t="s">
        <v>26</v>
      </c>
      <c r="G326" s="328"/>
      <c r="H326" s="38">
        <v>5</v>
      </c>
      <c r="I326" s="32"/>
      <c r="J326" s="33"/>
    </row>
    <row r="327" spans="2:10" x14ac:dyDescent="0.25">
      <c r="B327" s="118"/>
      <c r="C327" s="121"/>
      <c r="D327" s="47"/>
      <c r="E327" s="113" t="s">
        <v>1140</v>
      </c>
      <c r="F327" s="37" t="s">
        <v>26</v>
      </c>
      <c r="G327" s="328"/>
      <c r="H327" s="38">
        <v>5</v>
      </c>
      <c r="I327" s="32"/>
      <c r="J327" s="33"/>
    </row>
    <row r="328" spans="2:10" x14ac:dyDescent="0.25">
      <c r="B328" s="35"/>
      <c r="C328" s="36"/>
      <c r="D328" s="47"/>
      <c r="E328" s="113" t="s">
        <v>1141</v>
      </c>
      <c r="F328" s="37" t="s">
        <v>26</v>
      </c>
      <c r="G328" s="328"/>
      <c r="H328" s="38">
        <v>5</v>
      </c>
      <c r="I328" s="32"/>
      <c r="J328" s="39"/>
    </row>
    <row r="329" spans="2:10" x14ac:dyDescent="0.25">
      <c r="B329" s="122"/>
      <c r="C329" s="125"/>
      <c r="D329" s="47"/>
      <c r="E329" s="113" t="s">
        <v>1142</v>
      </c>
      <c r="F329" s="37" t="s">
        <v>26</v>
      </c>
      <c r="G329" s="328"/>
      <c r="H329" s="38">
        <v>5</v>
      </c>
      <c r="I329" s="32"/>
      <c r="J329" s="33"/>
    </row>
    <row r="330" spans="2:10" x14ac:dyDescent="0.25">
      <c r="B330" s="118"/>
      <c r="C330" s="121"/>
      <c r="D330" s="47"/>
      <c r="E330" s="113" t="s">
        <v>1143</v>
      </c>
      <c r="F330" s="37" t="s">
        <v>26</v>
      </c>
      <c r="G330" s="328"/>
      <c r="H330" s="38">
        <v>5</v>
      </c>
      <c r="I330" s="32"/>
      <c r="J330" s="33"/>
    </row>
    <row r="331" spans="2:10" x14ac:dyDescent="0.25">
      <c r="B331" s="35"/>
      <c r="C331" s="36"/>
      <c r="D331" s="47"/>
      <c r="E331" s="113" t="s">
        <v>1144</v>
      </c>
      <c r="F331" s="37" t="s">
        <v>26</v>
      </c>
      <c r="G331" s="328"/>
      <c r="H331" s="38">
        <v>5</v>
      </c>
      <c r="I331" s="32"/>
      <c r="J331" s="39"/>
    </row>
    <row r="332" spans="2:10" x14ac:dyDescent="0.25">
      <c r="B332" s="122"/>
      <c r="C332" s="125"/>
      <c r="D332" s="47"/>
      <c r="E332" s="113" t="s">
        <v>1145</v>
      </c>
      <c r="F332" s="37" t="s">
        <v>26</v>
      </c>
      <c r="G332" s="328"/>
      <c r="H332" s="38">
        <v>5</v>
      </c>
      <c r="I332" s="32"/>
      <c r="J332" s="33"/>
    </row>
    <row r="333" spans="2:10" x14ac:dyDescent="0.25">
      <c r="B333" s="118"/>
      <c r="C333" s="121"/>
      <c r="D333" s="47"/>
      <c r="E333" s="113" t="s">
        <v>1146</v>
      </c>
      <c r="F333" s="37" t="s">
        <v>26</v>
      </c>
      <c r="G333" s="328"/>
      <c r="H333" s="38">
        <v>5</v>
      </c>
      <c r="I333" s="32"/>
      <c r="J333" s="33"/>
    </row>
    <row r="334" spans="2:10" x14ac:dyDescent="0.25">
      <c r="B334" s="35"/>
      <c r="C334" s="36"/>
      <c r="D334" s="47"/>
      <c r="E334" s="113" t="s">
        <v>1147</v>
      </c>
      <c r="F334" s="37" t="s">
        <v>26</v>
      </c>
      <c r="G334" s="328"/>
      <c r="H334" s="38">
        <v>5</v>
      </c>
      <c r="I334" s="32"/>
      <c r="J334" s="39"/>
    </row>
    <row r="335" spans="2:10" x14ac:dyDescent="0.25">
      <c r="B335" s="122"/>
      <c r="C335" s="125"/>
      <c r="D335" s="47"/>
      <c r="E335" s="113" t="s">
        <v>1148</v>
      </c>
      <c r="F335" s="37" t="s">
        <v>26</v>
      </c>
      <c r="G335" s="328"/>
      <c r="H335" s="38">
        <v>5</v>
      </c>
      <c r="I335" s="32"/>
      <c r="J335" s="33"/>
    </row>
    <row r="336" spans="2:10" x14ac:dyDescent="0.25">
      <c r="B336" s="118"/>
      <c r="C336" s="121"/>
      <c r="D336" s="47"/>
      <c r="E336" s="113" t="s">
        <v>1149</v>
      </c>
      <c r="F336" s="37" t="s">
        <v>26</v>
      </c>
      <c r="G336" s="328"/>
      <c r="H336" s="38">
        <v>5</v>
      </c>
      <c r="I336" s="32"/>
      <c r="J336" s="33"/>
    </row>
    <row r="337" spans="2:10" x14ac:dyDescent="0.25">
      <c r="B337" s="35"/>
      <c r="C337" s="36"/>
      <c r="D337" s="47"/>
      <c r="E337" s="113" t="s">
        <v>1150</v>
      </c>
      <c r="F337" s="37" t="s">
        <v>26</v>
      </c>
      <c r="G337" s="328"/>
      <c r="H337" s="38">
        <v>5</v>
      </c>
      <c r="I337" s="32"/>
      <c r="J337" s="39"/>
    </row>
    <row r="338" spans="2:10" x14ac:dyDescent="0.25">
      <c r="B338" s="122"/>
      <c r="C338" s="125"/>
      <c r="D338" s="47"/>
      <c r="E338" s="113" t="s">
        <v>1151</v>
      </c>
      <c r="F338" s="37" t="s">
        <v>26</v>
      </c>
      <c r="G338" s="328"/>
      <c r="H338" s="38">
        <v>5</v>
      </c>
      <c r="I338" s="32"/>
      <c r="J338" s="33"/>
    </row>
    <row r="339" spans="2:10" x14ac:dyDescent="0.25">
      <c r="B339" s="35"/>
      <c r="C339" s="36"/>
      <c r="D339" s="47" t="s">
        <v>1238</v>
      </c>
      <c r="E339" s="314" t="s">
        <v>277</v>
      </c>
      <c r="F339" s="37"/>
      <c r="G339" s="328"/>
      <c r="H339" s="38"/>
      <c r="I339" s="312"/>
      <c r="J339" s="313"/>
    </row>
    <row r="340" spans="2:10" x14ac:dyDescent="0.25">
      <c r="B340" s="118"/>
      <c r="C340" s="121"/>
      <c r="D340" s="47"/>
      <c r="E340" s="113" t="s">
        <v>1152</v>
      </c>
      <c r="F340" s="37" t="s">
        <v>26</v>
      </c>
      <c r="G340" s="328"/>
      <c r="H340" s="38">
        <v>5</v>
      </c>
      <c r="I340" s="32"/>
      <c r="J340" s="33"/>
    </row>
    <row r="341" spans="2:10" x14ac:dyDescent="0.25">
      <c r="B341" s="35"/>
      <c r="C341" s="36"/>
      <c r="D341" s="47"/>
      <c r="E341" s="113" t="s">
        <v>1153</v>
      </c>
      <c r="F341" s="37" t="s">
        <v>26</v>
      </c>
      <c r="G341" s="328"/>
      <c r="H341" s="38">
        <v>5</v>
      </c>
      <c r="I341" s="32"/>
      <c r="J341" s="39"/>
    </row>
    <row r="342" spans="2:10" x14ac:dyDescent="0.25">
      <c r="B342" s="122"/>
      <c r="C342" s="125"/>
      <c r="D342" s="47"/>
      <c r="E342" s="113" t="s">
        <v>1154</v>
      </c>
      <c r="F342" s="37" t="s">
        <v>26</v>
      </c>
      <c r="G342" s="328"/>
      <c r="H342" s="38">
        <v>5</v>
      </c>
      <c r="I342" s="32"/>
      <c r="J342" s="33"/>
    </row>
    <row r="343" spans="2:10" x14ac:dyDescent="0.25">
      <c r="B343" s="118"/>
      <c r="C343" s="121"/>
      <c r="D343" s="47"/>
      <c r="E343" s="113" t="s">
        <v>1155</v>
      </c>
      <c r="F343" s="37" t="s">
        <v>26</v>
      </c>
      <c r="G343" s="328"/>
      <c r="H343" s="38">
        <v>5</v>
      </c>
      <c r="I343" s="32"/>
      <c r="J343" s="33"/>
    </row>
    <row r="344" spans="2:10" x14ac:dyDescent="0.25">
      <c r="B344" s="35"/>
      <c r="C344" s="36"/>
      <c r="D344" s="47"/>
      <c r="E344" s="113" t="s">
        <v>1156</v>
      </c>
      <c r="F344" s="37" t="s">
        <v>26</v>
      </c>
      <c r="G344" s="328"/>
      <c r="H344" s="38">
        <v>5</v>
      </c>
      <c r="I344" s="32"/>
      <c r="J344" s="39"/>
    </row>
    <row r="345" spans="2:10" x14ac:dyDescent="0.25">
      <c r="B345" s="122"/>
      <c r="C345" s="125"/>
      <c r="D345" s="47"/>
      <c r="E345" s="113" t="s">
        <v>1157</v>
      </c>
      <c r="F345" s="37" t="s">
        <v>26</v>
      </c>
      <c r="G345" s="328"/>
      <c r="H345" s="38">
        <v>5</v>
      </c>
      <c r="I345" s="32"/>
      <c r="J345" s="33"/>
    </row>
    <row r="346" spans="2:10" x14ac:dyDescent="0.25">
      <c r="B346" s="118"/>
      <c r="C346" s="121"/>
      <c r="D346" s="47"/>
      <c r="E346" s="113" t="s">
        <v>1158</v>
      </c>
      <c r="F346" s="37" t="s">
        <v>26</v>
      </c>
      <c r="G346" s="328"/>
      <c r="H346" s="38">
        <v>5</v>
      </c>
      <c r="I346" s="32"/>
      <c r="J346" s="33"/>
    </row>
    <row r="347" spans="2:10" x14ac:dyDescent="0.25">
      <c r="B347" s="35"/>
      <c r="C347" s="36"/>
      <c r="D347" s="47" t="s">
        <v>1239</v>
      </c>
      <c r="E347" s="314" t="s">
        <v>278</v>
      </c>
      <c r="F347" s="37"/>
      <c r="G347" s="328"/>
      <c r="H347" s="38"/>
      <c r="I347" s="312"/>
      <c r="J347" s="313"/>
    </row>
    <row r="348" spans="2:10" x14ac:dyDescent="0.25">
      <c r="B348" s="35"/>
      <c r="C348" s="36"/>
      <c r="D348" s="47"/>
      <c r="E348" s="113" t="s">
        <v>1159</v>
      </c>
      <c r="F348" s="37" t="s">
        <v>26</v>
      </c>
      <c r="G348" s="328"/>
      <c r="H348" s="38">
        <v>2</v>
      </c>
      <c r="I348" s="32"/>
      <c r="J348" s="39"/>
    </row>
    <row r="349" spans="2:10" x14ac:dyDescent="0.25">
      <c r="B349" s="118"/>
      <c r="C349" s="121"/>
      <c r="D349" s="47"/>
      <c r="E349" s="113" t="s">
        <v>1160</v>
      </c>
      <c r="F349" s="37" t="s">
        <v>26</v>
      </c>
      <c r="G349" s="328"/>
      <c r="H349" s="38">
        <v>2</v>
      </c>
      <c r="I349" s="32"/>
      <c r="J349" s="33"/>
    </row>
    <row r="350" spans="2:10" x14ac:dyDescent="0.25">
      <c r="B350" s="35"/>
      <c r="C350" s="36"/>
      <c r="D350" s="47"/>
      <c r="E350" s="113" t="s">
        <v>1161</v>
      </c>
      <c r="F350" s="37" t="s">
        <v>26</v>
      </c>
      <c r="G350" s="328"/>
      <c r="H350" s="38">
        <v>2</v>
      </c>
      <c r="I350" s="32"/>
      <c r="J350" s="39"/>
    </row>
    <row r="351" spans="2:10" x14ac:dyDescent="0.25">
      <c r="B351" s="35"/>
      <c r="C351" s="36"/>
      <c r="D351" s="47" t="s">
        <v>1240</v>
      </c>
      <c r="E351" s="314" t="s">
        <v>279</v>
      </c>
      <c r="F351" s="37"/>
      <c r="G351" s="328"/>
      <c r="H351" s="38"/>
      <c r="I351" s="312"/>
      <c r="J351" s="313"/>
    </row>
    <row r="352" spans="2:10" x14ac:dyDescent="0.25">
      <c r="B352" s="122"/>
      <c r="C352" s="125"/>
      <c r="D352" s="47"/>
      <c r="E352" s="113" t="s">
        <v>1162</v>
      </c>
      <c r="F352" s="37" t="s">
        <v>26</v>
      </c>
      <c r="G352" s="328"/>
      <c r="H352" s="38">
        <v>2</v>
      </c>
      <c r="I352" s="32"/>
      <c r="J352" s="33"/>
    </row>
    <row r="353" spans="2:10" x14ac:dyDescent="0.25">
      <c r="B353" s="118"/>
      <c r="C353" s="121"/>
      <c r="D353" s="47"/>
      <c r="E353" s="113" t="s">
        <v>1163</v>
      </c>
      <c r="F353" s="37" t="s">
        <v>26</v>
      </c>
      <c r="G353" s="328"/>
      <c r="H353" s="38">
        <v>2</v>
      </c>
      <c r="I353" s="32"/>
      <c r="J353" s="33"/>
    </row>
    <row r="354" spans="2:10" x14ac:dyDescent="0.25">
      <c r="B354" s="35"/>
      <c r="C354" s="36"/>
      <c r="D354" s="47"/>
      <c r="E354" s="113" t="s">
        <v>1164</v>
      </c>
      <c r="F354" s="37" t="s">
        <v>26</v>
      </c>
      <c r="G354" s="328"/>
      <c r="H354" s="38">
        <v>2</v>
      </c>
      <c r="I354" s="32"/>
      <c r="J354" s="39"/>
    </row>
    <row r="355" spans="2:10" x14ac:dyDescent="0.25">
      <c r="B355" s="35"/>
      <c r="C355" s="36"/>
      <c r="D355" s="47" t="s">
        <v>1241</v>
      </c>
      <c r="E355" s="314" t="s">
        <v>280</v>
      </c>
      <c r="F355" s="37"/>
      <c r="G355" s="328"/>
      <c r="H355" s="38"/>
      <c r="I355" s="312"/>
      <c r="J355" s="313"/>
    </row>
    <row r="356" spans="2:10" x14ac:dyDescent="0.25">
      <c r="B356" s="122"/>
      <c r="C356" s="125"/>
      <c r="D356" s="47"/>
      <c r="E356" s="113" t="s">
        <v>1165</v>
      </c>
      <c r="F356" s="37" t="s">
        <v>26</v>
      </c>
      <c r="G356" s="328"/>
      <c r="H356" s="38">
        <v>2</v>
      </c>
      <c r="I356" s="32"/>
      <c r="J356" s="33"/>
    </row>
    <row r="357" spans="2:10" x14ac:dyDescent="0.25">
      <c r="B357" s="118"/>
      <c r="C357" s="121"/>
      <c r="D357" s="47"/>
      <c r="E357" s="113" t="s">
        <v>1166</v>
      </c>
      <c r="F357" s="37" t="s">
        <v>26</v>
      </c>
      <c r="G357" s="328"/>
      <c r="H357" s="38">
        <v>2</v>
      </c>
      <c r="I357" s="32"/>
      <c r="J357" s="33"/>
    </row>
    <row r="358" spans="2:10" x14ac:dyDescent="0.25">
      <c r="B358" s="35"/>
      <c r="C358" s="36"/>
      <c r="D358" s="47"/>
      <c r="E358" s="113" t="s">
        <v>1167</v>
      </c>
      <c r="F358" s="37" t="s">
        <v>26</v>
      </c>
      <c r="G358" s="328"/>
      <c r="H358" s="38">
        <v>2</v>
      </c>
      <c r="I358" s="32"/>
      <c r="J358" s="39"/>
    </row>
    <row r="359" spans="2:10" x14ac:dyDescent="0.25">
      <c r="B359" s="122"/>
      <c r="C359" s="125"/>
      <c r="D359" s="47"/>
      <c r="E359" s="113" t="s">
        <v>988</v>
      </c>
      <c r="F359" s="37" t="s">
        <v>26</v>
      </c>
      <c r="G359" s="328"/>
      <c r="H359" s="38">
        <v>2</v>
      </c>
      <c r="I359" s="32"/>
      <c r="J359" s="33"/>
    </row>
    <row r="360" spans="2:10" x14ac:dyDescent="0.25">
      <c r="B360" s="118"/>
      <c r="C360" s="121"/>
      <c r="D360" s="47"/>
      <c r="E360" s="113" t="s">
        <v>1168</v>
      </c>
      <c r="F360" s="37" t="s">
        <v>26</v>
      </c>
      <c r="G360" s="328"/>
      <c r="H360" s="38">
        <v>2</v>
      </c>
      <c r="I360" s="32"/>
      <c r="J360" s="33"/>
    </row>
    <row r="361" spans="2:10" x14ac:dyDescent="0.25">
      <c r="B361" s="35"/>
      <c r="C361" s="36"/>
      <c r="D361" s="47"/>
      <c r="E361" s="113" t="s">
        <v>1169</v>
      </c>
      <c r="F361" s="37" t="s">
        <v>26</v>
      </c>
      <c r="G361" s="328"/>
      <c r="H361" s="38">
        <v>2</v>
      </c>
      <c r="I361" s="32"/>
      <c r="J361" s="39"/>
    </row>
    <row r="362" spans="2:10" x14ac:dyDescent="0.25">
      <c r="B362" s="122"/>
      <c r="C362" s="125"/>
      <c r="D362" s="47"/>
      <c r="E362" s="113" t="s">
        <v>1170</v>
      </c>
      <c r="F362" s="37" t="s">
        <v>26</v>
      </c>
      <c r="G362" s="328"/>
      <c r="H362" s="38">
        <v>2</v>
      </c>
      <c r="I362" s="32"/>
      <c r="J362" s="33"/>
    </row>
    <row r="363" spans="2:10" x14ac:dyDescent="0.25">
      <c r="B363" s="35"/>
      <c r="C363" s="36"/>
      <c r="D363" s="47" t="s">
        <v>1242</v>
      </c>
      <c r="E363" s="314" t="s">
        <v>281</v>
      </c>
      <c r="F363" s="37"/>
      <c r="G363" s="328"/>
      <c r="H363" s="38"/>
      <c r="I363" s="312"/>
      <c r="J363" s="313"/>
    </row>
    <row r="364" spans="2:10" x14ac:dyDescent="0.25">
      <c r="B364" s="118"/>
      <c r="C364" s="121"/>
      <c r="D364" s="47"/>
      <c r="E364" s="113" t="s">
        <v>1171</v>
      </c>
      <c r="F364" s="37" t="s">
        <v>26</v>
      </c>
      <c r="G364" s="328"/>
      <c r="H364" s="38">
        <v>2</v>
      </c>
      <c r="I364" s="32"/>
      <c r="J364" s="33"/>
    </row>
    <row r="365" spans="2:10" x14ac:dyDescent="0.25">
      <c r="B365" s="35"/>
      <c r="C365" s="36"/>
      <c r="D365" s="47"/>
      <c r="E365" s="113" t="s">
        <v>1172</v>
      </c>
      <c r="F365" s="37" t="s">
        <v>26</v>
      </c>
      <c r="G365" s="328"/>
      <c r="H365" s="38">
        <v>2</v>
      </c>
      <c r="I365" s="32"/>
      <c r="J365" s="39"/>
    </row>
    <row r="366" spans="2:10" x14ac:dyDescent="0.25">
      <c r="B366" s="122"/>
      <c r="C366" s="125"/>
      <c r="D366" s="47"/>
      <c r="E366" s="113" t="s">
        <v>1173</v>
      </c>
      <c r="F366" s="37" t="s">
        <v>26</v>
      </c>
      <c r="G366" s="328"/>
      <c r="H366" s="38">
        <v>2</v>
      </c>
      <c r="I366" s="32"/>
      <c r="J366" s="33"/>
    </row>
    <row r="367" spans="2:10" x14ac:dyDescent="0.25">
      <c r="B367" s="118"/>
      <c r="C367" s="121"/>
      <c r="D367" s="47"/>
      <c r="E367" s="113" t="s">
        <v>1174</v>
      </c>
      <c r="F367" s="37" t="s">
        <v>26</v>
      </c>
      <c r="G367" s="328"/>
      <c r="H367" s="38">
        <v>2</v>
      </c>
      <c r="I367" s="32"/>
      <c r="J367" s="33"/>
    </row>
    <row r="368" spans="2:10" x14ac:dyDescent="0.25">
      <c r="B368" s="35"/>
      <c r="C368" s="36"/>
      <c r="D368" s="47"/>
      <c r="E368" s="113" t="s">
        <v>1175</v>
      </c>
      <c r="F368" s="37" t="s">
        <v>26</v>
      </c>
      <c r="G368" s="328"/>
      <c r="H368" s="38">
        <v>2</v>
      </c>
      <c r="I368" s="32"/>
      <c r="J368" s="39"/>
    </row>
    <row r="369" spans="2:10" x14ac:dyDescent="0.25">
      <c r="B369" s="122"/>
      <c r="C369" s="125"/>
      <c r="D369" s="47"/>
      <c r="E369" s="113" t="s">
        <v>1176</v>
      </c>
      <c r="F369" s="37" t="s">
        <v>26</v>
      </c>
      <c r="G369" s="328"/>
      <c r="H369" s="38">
        <v>2</v>
      </c>
      <c r="I369" s="32"/>
      <c r="J369" s="33"/>
    </row>
    <row r="370" spans="2:10" x14ac:dyDescent="0.25">
      <c r="B370" s="118"/>
      <c r="C370" s="121"/>
      <c r="D370" s="47"/>
      <c r="E370" s="113" t="s">
        <v>1177</v>
      </c>
      <c r="F370" s="37" t="s">
        <v>26</v>
      </c>
      <c r="G370" s="328"/>
      <c r="H370" s="38">
        <v>2</v>
      </c>
      <c r="I370" s="32"/>
      <c r="J370" s="33"/>
    </row>
    <row r="371" spans="2:10" x14ac:dyDescent="0.25">
      <c r="B371" s="35"/>
      <c r="C371" s="36"/>
      <c r="D371" s="47"/>
      <c r="E371" s="113" t="s">
        <v>1178</v>
      </c>
      <c r="F371" s="37" t="s">
        <v>26</v>
      </c>
      <c r="G371" s="328"/>
      <c r="H371" s="38">
        <v>2</v>
      </c>
      <c r="I371" s="32"/>
      <c r="J371" s="39"/>
    </row>
    <row r="372" spans="2:10" x14ac:dyDescent="0.25">
      <c r="B372" s="122"/>
      <c r="C372" s="125"/>
      <c r="D372" s="47"/>
      <c r="E372" s="113" t="s">
        <v>1179</v>
      </c>
      <c r="F372" s="37" t="s">
        <v>26</v>
      </c>
      <c r="G372" s="328"/>
      <c r="H372" s="38">
        <v>2</v>
      </c>
      <c r="I372" s="32"/>
      <c r="J372" s="33"/>
    </row>
    <row r="373" spans="2:10" x14ac:dyDescent="0.25">
      <c r="B373" s="118"/>
      <c r="C373" s="121"/>
      <c r="D373" s="47"/>
      <c r="E373" s="113" t="s">
        <v>1180</v>
      </c>
      <c r="F373" s="37" t="s">
        <v>26</v>
      </c>
      <c r="G373" s="328"/>
      <c r="H373" s="38">
        <v>2</v>
      </c>
      <c r="I373" s="32"/>
      <c r="J373" s="33"/>
    </row>
    <row r="374" spans="2:10" x14ac:dyDescent="0.25">
      <c r="B374" s="35"/>
      <c r="C374" s="36"/>
      <c r="D374" s="47"/>
      <c r="E374" s="113" t="s">
        <v>1181</v>
      </c>
      <c r="F374" s="37" t="s">
        <v>26</v>
      </c>
      <c r="G374" s="328"/>
      <c r="H374" s="38">
        <v>2</v>
      </c>
      <c r="I374" s="32"/>
      <c r="J374" s="39"/>
    </row>
    <row r="375" spans="2:10" x14ac:dyDescent="0.25">
      <c r="B375" s="118"/>
      <c r="C375" s="121"/>
      <c r="D375" s="47"/>
      <c r="E375" s="113" t="s">
        <v>1182</v>
      </c>
      <c r="F375" s="37" t="s">
        <v>26</v>
      </c>
      <c r="G375" s="328"/>
      <c r="H375" s="38">
        <v>2</v>
      </c>
      <c r="I375" s="32"/>
      <c r="J375" s="33"/>
    </row>
    <row r="376" spans="2:10" x14ac:dyDescent="0.25">
      <c r="B376" s="35"/>
      <c r="C376" s="36"/>
      <c r="D376" s="47"/>
      <c r="E376" s="113" t="s">
        <v>1183</v>
      </c>
      <c r="F376" s="37" t="s">
        <v>26</v>
      </c>
      <c r="G376" s="328"/>
      <c r="H376" s="38">
        <v>2</v>
      </c>
      <c r="I376" s="32"/>
      <c r="J376" s="39"/>
    </row>
    <row r="377" spans="2:10" x14ac:dyDescent="0.25">
      <c r="B377" s="122"/>
      <c r="C377" s="125"/>
      <c r="D377" s="47"/>
      <c r="E377" s="113" t="s">
        <v>1184</v>
      </c>
      <c r="F377" s="37" t="s">
        <v>26</v>
      </c>
      <c r="G377" s="328"/>
      <c r="H377" s="38">
        <v>2</v>
      </c>
      <c r="I377" s="32"/>
      <c r="J377" s="33"/>
    </row>
    <row r="378" spans="2:10" x14ac:dyDescent="0.25">
      <c r="B378" s="118"/>
      <c r="C378" s="121"/>
      <c r="D378" s="47"/>
      <c r="E378" s="113" t="s">
        <v>1185</v>
      </c>
      <c r="F378" s="37" t="s">
        <v>26</v>
      </c>
      <c r="G378" s="328"/>
      <c r="H378" s="38">
        <v>2</v>
      </c>
      <c r="I378" s="32"/>
      <c r="J378" s="33"/>
    </row>
    <row r="379" spans="2:10" x14ac:dyDescent="0.25">
      <c r="B379" s="35"/>
      <c r="C379" s="36"/>
      <c r="D379" s="47"/>
      <c r="E379" s="113" t="s">
        <v>1186</v>
      </c>
      <c r="F379" s="37" t="s">
        <v>26</v>
      </c>
      <c r="G379" s="328"/>
      <c r="H379" s="38">
        <v>2</v>
      </c>
      <c r="I379" s="32"/>
      <c r="J379" s="39"/>
    </row>
    <row r="380" spans="2:10" ht="19.5" thickBot="1" x14ac:dyDescent="0.3">
      <c r="B380" s="122"/>
      <c r="C380" s="125"/>
      <c r="D380" s="47"/>
      <c r="E380" s="113" t="s">
        <v>1187</v>
      </c>
      <c r="F380" s="37" t="s">
        <v>26</v>
      </c>
      <c r="G380" s="310"/>
      <c r="H380" s="38">
        <v>2</v>
      </c>
      <c r="I380" s="32"/>
      <c r="J380" s="33"/>
    </row>
    <row r="381" spans="2:10" ht="16.5" thickBot="1" x14ac:dyDescent="0.3">
      <c r="B381" s="352" t="s">
        <v>1599</v>
      </c>
      <c r="C381" s="353"/>
      <c r="D381" s="353"/>
      <c r="E381" s="353"/>
      <c r="F381" s="353"/>
      <c r="G381" s="353"/>
      <c r="H381" s="353"/>
      <c r="I381" s="353"/>
      <c r="J381" s="354"/>
    </row>
    <row r="382" spans="2:10" ht="15.75" x14ac:dyDescent="0.25">
      <c r="B382" s="319"/>
      <c r="C382" s="355" t="s">
        <v>1600</v>
      </c>
      <c r="D382" s="397"/>
      <c r="E382" s="397"/>
      <c r="F382" s="397"/>
      <c r="G382" s="397"/>
      <c r="H382" s="397"/>
      <c r="I382" s="397"/>
      <c r="J382" s="398"/>
    </row>
    <row r="383" spans="2:10" x14ac:dyDescent="0.25">
      <c r="B383" s="35"/>
      <c r="C383" s="36"/>
      <c r="D383" s="47" t="s">
        <v>421</v>
      </c>
      <c r="E383" s="314" t="s">
        <v>1014</v>
      </c>
      <c r="F383" s="37"/>
      <c r="G383" s="311"/>
      <c r="H383" s="38"/>
      <c r="I383" s="312"/>
      <c r="J383" s="313"/>
    </row>
    <row r="384" spans="2:10" x14ac:dyDescent="0.25">
      <c r="B384" s="40"/>
      <c r="C384" s="41"/>
      <c r="D384" s="47"/>
      <c r="E384" s="113" t="s">
        <v>1602</v>
      </c>
      <c r="F384" s="37" t="s">
        <v>3</v>
      </c>
      <c r="G384" s="310"/>
      <c r="H384" s="38">
        <v>2</v>
      </c>
      <c r="I384" s="32"/>
      <c r="J384" s="44"/>
    </row>
    <row r="385" spans="2:10" x14ac:dyDescent="0.25">
      <c r="B385" s="28"/>
      <c r="C385" s="29"/>
      <c r="D385" s="47"/>
      <c r="E385" s="113" t="s">
        <v>238</v>
      </c>
      <c r="F385" s="37" t="s">
        <v>3</v>
      </c>
      <c r="G385" s="310"/>
      <c r="H385" s="38">
        <v>2</v>
      </c>
      <c r="I385" s="32"/>
      <c r="J385" s="33"/>
    </row>
    <row r="386" spans="2:10" x14ac:dyDescent="0.25">
      <c r="B386" s="28"/>
      <c r="C386" s="29"/>
      <c r="D386" s="47" t="s">
        <v>422</v>
      </c>
      <c r="E386" s="314" t="s">
        <v>1603</v>
      </c>
      <c r="F386" s="37"/>
      <c r="G386" s="315"/>
      <c r="H386" s="38"/>
      <c r="I386" s="312"/>
      <c r="J386" s="313"/>
    </row>
    <row r="387" spans="2:10" x14ac:dyDescent="0.25">
      <c r="B387" s="28"/>
      <c r="C387" s="29"/>
      <c r="D387" s="47"/>
      <c r="E387" s="113" t="s">
        <v>237</v>
      </c>
      <c r="F387" s="37" t="s">
        <v>3</v>
      </c>
      <c r="G387" s="114"/>
      <c r="H387" s="38">
        <v>2</v>
      </c>
      <c r="I387" s="32"/>
      <c r="J387" s="44"/>
    </row>
    <row r="388" spans="2:10" x14ac:dyDescent="0.25">
      <c r="B388" s="28"/>
      <c r="C388" s="29"/>
      <c r="D388" s="47"/>
      <c r="E388" s="113" t="s">
        <v>1188</v>
      </c>
      <c r="F388" s="37" t="s">
        <v>3</v>
      </c>
      <c r="G388" s="115"/>
      <c r="H388" s="38">
        <v>2</v>
      </c>
      <c r="I388" s="32"/>
      <c r="J388" s="33"/>
    </row>
    <row r="389" spans="2:10" ht="31.5" x14ac:dyDescent="0.25">
      <c r="B389" s="28"/>
      <c r="C389" s="29"/>
      <c r="D389" s="47"/>
      <c r="E389" s="113" t="s">
        <v>1189</v>
      </c>
      <c r="F389" s="37" t="s">
        <v>3</v>
      </c>
      <c r="G389" s="117"/>
      <c r="H389" s="38">
        <v>2</v>
      </c>
      <c r="I389" s="32"/>
      <c r="J389" s="33"/>
    </row>
    <row r="390" spans="2:10" x14ac:dyDescent="0.25">
      <c r="B390" s="28"/>
      <c r="C390" s="29"/>
      <c r="D390" s="47"/>
      <c r="E390" s="113" t="s">
        <v>1604</v>
      </c>
      <c r="F390" s="37" t="s">
        <v>3</v>
      </c>
      <c r="G390" s="114"/>
      <c r="H390" s="38">
        <v>5</v>
      </c>
      <c r="I390" s="32"/>
      <c r="J390" s="33"/>
    </row>
    <row r="391" spans="2:10" x14ac:dyDescent="0.25">
      <c r="B391" s="28"/>
      <c r="C391" s="29"/>
      <c r="D391" s="47"/>
      <c r="E391" s="113" t="s">
        <v>260</v>
      </c>
      <c r="F391" s="37" t="s">
        <v>3</v>
      </c>
      <c r="G391" s="114"/>
      <c r="H391" s="38">
        <v>5</v>
      </c>
      <c r="I391" s="32"/>
      <c r="J391" s="33"/>
    </row>
    <row r="392" spans="2:10" x14ac:dyDescent="0.25">
      <c r="B392" s="28"/>
      <c r="C392" s="29"/>
      <c r="D392" s="47"/>
      <c r="E392" s="113" t="s">
        <v>262</v>
      </c>
      <c r="F392" s="37" t="s">
        <v>3</v>
      </c>
      <c r="G392" s="114"/>
      <c r="H392" s="38">
        <v>5</v>
      </c>
      <c r="I392" s="32"/>
      <c r="J392" s="44"/>
    </row>
    <row r="393" spans="2:10" x14ac:dyDescent="0.25">
      <c r="B393" s="28"/>
      <c r="C393" s="29"/>
      <c r="D393" s="47"/>
      <c r="E393" s="113" t="s">
        <v>263</v>
      </c>
      <c r="F393" s="37" t="s">
        <v>3</v>
      </c>
      <c r="G393" s="115"/>
      <c r="H393" s="38">
        <v>5</v>
      </c>
      <c r="I393" s="32"/>
      <c r="J393" s="33"/>
    </row>
    <row r="394" spans="2:10" x14ac:dyDescent="0.25">
      <c r="B394" s="28"/>
      <c r="C394" s="29"/>
      <c r="D394" s="47" t="s">
        <v>423</v>
      </c>
      <c r="E394" s="314" t="s">
        <v>795</v>
      </c>
      <c r="F394" s="37"/>
      <c r="G394" s="115"/>
      <c r="H394" s="38"/>
      <c r="I394" s="312"/>
      <c r="J394" s="313"/>
    </row>
    <row r="395" spans="2:10" x14ac:dyDescent="0.25">
      <c r="B395" s="28"/>
      <c r="C395" s="29"/>
      <c r="D395" s="47"/>
      <c r="E395" s="113" t="s">
        <v>236</v>
      </c>
      <c r="F395" s="37" t="s">
        <v>3</v>
      </c>
      <c r="G395" s="117"/>
      <c r="H395" s="38">
        <v>5</v>
      </c>
      <c r="I395" s="32"/>
      <c r="J395" s="33"/>
    </row>
    <row r="396" spans="2:10" x14ac:dyDescent="0.25">
      <c r="B396" s="28"/>
      <c r="C396" s="29"/>
      <c r="D396" s="47"/>
      <c r="E396" s="113" t="s">
        <v>1357</v>
      </c>
      <c r="F396" s="37" t="s">
        <v>3</v>
      </c>
      <c r="G396" s="114"/>
      <c r="H396" s="38">
        <v>5</v>
      </c>
      <c r="I396" s="32"/>
      <c r="J396" s="44"/>
    </row>
    <row r="397" spans="2:10" x14ac:dyDescent="0.25">
      <c r="B397" s="28"/>
      <c r="C397" s="29"/>
      <c r="D397" s="47"/>
      <c r="E397" s="113" t="s">
        <v>1358</v>
      </c>
      <c r="F397" s="37" t="s">
        <v>3</v>
      </c>
      <c r="G397" s="114"/>
      <c r="H397" s="38">
        <v>5</v>
      </c>
      <c r="I397" s="32"/>
      <c r="J397" s="33"/>
    </row>
    <row r="398" spans="2:10" x14ac:dyDescent="0.25">
      <c r="B398" s="28"/>
      <c r="C398" s="29"/>
      <c r="D398" s="47"/>
      <c r="E398" s="113" t="s">
        <v>267</v>
      </c>
      <c r="F398" s="37" t="s">
        <v>3</v>
      </c>
      <c r="G398" s="115"/>
      <c r="H398" s="38">
        <v>2</v>
      </c>
      <c r="I398" s="32"/>
      <c r="J398" s="44"/>
    </row>
    <row r="399" spans="2:10" x14ac:dyDescent="0.25">
      <c r="B399" s="28"/>
      <c r="C399" s="29"/>
      <c r="D399" s="47" t="s">
        <v>424</v>
      </c>
      <c r="E399" s="314" t="s">
        <v>644</v>
      </c>
      <c r="F399" s="37"/>
      <c r="G399" s="55"/>
      <c r="H399" s="38"/>
      <c r="I399" s="312"/>
      <c r="J399" s="313"/>
    </row>
    <row r="400" spans="2:10" x14ac:dyDescent="0.25">
      <c r="B400" s="28"/>
      <c r="C400" s="29"/>
      <c r="D400" s="47"/>
      <c r="E400" s="113" t="s">
        <v>235</v>
      </c>
      <c r="F400" s="37" t="s">
        <v>3</v>
      </c>
      <c r="G400" s="310"/>
      <c r="H400" s="38">
        <v>5</v>
      </c>
      <c r="I400" s="32"/>
      <c r="J400" s="33"/>
    </row>
    <row r="401" spans="2:10" x14ac:dyDescent="0.25">
      <c r="B401" s="28"/>
      <c r="C401" s="29"/>
      <c r="D401" s="47"/>
      <c r="E401" s="113" t="s">
        <v>1601</v>
      </c>
      <c r="F401" s="37" t="s">
        <v>3</v>
      </c>
      <c r="G401" s="114"/>
      <c r="H401" s="38">
        <v>2</v>
      </c>
      <c r="I401" s="32"/>
      <c r="J401" s="44"/>
    </row>
    <row r="402" spans="2:10" x14ac:dyDescent="0.25">
      <c r="B402" s="28"/>
      <c r="C402" s="29"/>
      <c r="D402" s="47"/>
      <c r="E402" s="113" t="s">
        <v>252</v>
      </c>
      <c r="F402" s="37" t="s">
        <v>3</v>
      </c>
      <c r="G402" s="115"/>
      <c r="H402" s="38">
        <v>5</v>
      </c>
      <c r="I402" s="32"/>
      <c r="J402" s="33"/>
    </row>
    <row r="403" spans="2:10" x14ac:dyDescent="0.25">
      <c r="B403" s="28"/>
      <c r="C403" s="29"/>
      <c r="D403" s="47"/>
      <c r="E403" s="113" t="s">
        <v>259</v>
      </c>
      <c r="F403" s="37" t="s">
        <v>3</v>
      </c>
      <c r="G403" s="117"/>
      <c r="H403" s="38">
        <v>2</v>
      </c>
      <c r="I403" s="32"/>
      <c r="J403" s="33"/>
    </row>
    <row r="404" spans="2:10" x14ac:dyDescent="0.25">
      <c r="B404" s="28"/>
      <c r="C404" s="29"/>
      <c r="D404" s="47"/>
      <c r="E404" s="113" t="s">
        <v>269</v>
      </c>
      <c r="F404" s="37" t="s">
        <v>3</v>
      </c>
      <c r="G404" s="114"/>
      <c r="H404" s="38">
        <v>5</v>
      </c>
      <c r="I404" s="32"/>
      <c r="J404" s="33"/>
    </row>
    <row r="405" spans="2:10" x14ac:dyDescent="0.25">
      <c r="B405" s="28"/>
      <c r="C405" s="29"/>
      <c r="D405" s="47"/>
      <c r="E405" s="113" t="s">
        <v>268</v>
      </c>
      <c r="F405" s="37" t="s">
        <v>3</v>
      </c>
      <c r="G405" s="114"/>
      <c r="H405" s="38">
        <v>5</v>
      </c>
      <c r="I405" s="32"/>
      <c r="J405" s="33"/>
    </row>
    <row r="406" spans="2:10" x14ac:dyDescent="0.25">
      <c r="B406" s="28"/>
      <c r="C406" s="29"/>
      <c r="D406" s="47"/>
      <c r="E406" s="113" t="s">
        <v>265</v>
      </c>
      <c r="F406" s="37" t="s">
        <v>3</v>
      </c>
      <c r="G406" s="114"/>
      <c r="H406" s="38">
        <v>5</v>
      </c>
      <c r="I406" s="32"/>
      <c r="J406" s="44"/>
    </row>
    <row r="407" spans="2:10" x14ac:dyDescent="0.25">
      <c r="B407" s="28"/>
      <c r="C407" s="29"/>
      <c r="D407" s="47"/>
      <c r="E407" s="113" t="s">
        <v>1190</v>
      </c>
      <c r="F407" s="37" t="s">
        <v>3</v>
      </c>
      <c r="G407" s="115"/>
      <c r="H407" s="38">
        <v>5</v>
      </c>
      <c r="I407" s="32"/>
      <c r="J407" s="33"/>
    </row>
    <row r="408" spans="2:10" x14ac:dyDescent="0.25">
      <c r="B408" s="28"/>
      <c r="C408" s="29"/>
      <c r="D408" s="47"/>
      <c r="E408" s="113" t="s">
        <v>1359</v>
      </c>
      <c r="F408" s="37" t="s">
        <v>3</v>
      </c>
      <c r="G408" s="117"/>
      <c r="H408" s="38">
        <v>10</v>
      </c>
      <c r="I408" s="32"/>
      <c r="J408" s="33"/>
    </row>
    <row r="409" spans="2:10" x14ac:dyDescent="0.25">
      <c r="B409" s="28"/>
      <c r="C409" s="29"/>
      <c r="D409" s="47" t="s">
        <v>425</v>
      </c>
      <c r="E409" s="314" t="s">
        <v>645</v>
      </c>
      <c r="F409" s="37"/>
      <c r="G409" s="114"/>
      <c r="H409" s="38"/>
      <c r="I409" s="312"/>
      <c r="J409" s="313"/>
    </row>
    <row r="410" spans="2:10" x14ac:dyDescent="0.25">
      <c r="B410" s="28"/>
      <c r="C410" s="29"/>
      <c r="D410" s="47"/>
      <c r="E410" s="113" t="s">
        <v>232</v>
      </c>
      <c r="F410" s="37" t="s">
        <v>3</v>
      </c>
      <c r="G410" s="114"/>
      <c r="H410" s="38">
        <v>2</v>
      </c>
      <c r="I410" s="32"/>
      <c r="J410" s="33"/>
    </row>
    <row r="411" spans="2:10" x14ac:dyDescent="0.25">
      <c r="B411" s="28"/>
      <c r="C411" s="29"/>
      <c r="D411" s="47"/>
      <c r="E411" s="113" t="s">
        <v>1308</v>
      </c>
      <c r="F411" s="37" t="s">
        <v>3</v>
      </c>
      <c r="G411" s="115"/>
      <c r="H411" s="38">
        <v>5</v>
      </c>
      <c r="I411" s="32"/>
      <c r="J411" s="44"/>
    </row>
    <row r="412" spans="2:10" x14ac:dyDescent="0.25">
      <c r="B412" s="28"/>
      <c r="C412" s="29"/>
      <c r="D412" s="47"/>
      <c r="E412" s="113" t="s">
        <v>1078</v>
      </c>
      <c r="F412" s="37" t="s">
        <v>3</v>
      </c>
      <c r="G412" s="117"/>
      <c r="H412" s="38">
        <v>2</v>
      </c>
      <c r="I412" s="32"/>
      <c r="J412" s="33"/>
    </row>
    <row r="413" spans="2:10" x14ac:dyDescent="0.25">
      <c r="B413" s="28"/>
      <c r="C413" s="29"/>
      <c r="D413" s="47"/>
      <c r="E413" s="113" t="s">
        <v>1307</v>
      </c>
      <c r="F413" s="37" t="s">
        <v>3</v>
      </c>
      <c r="G413" s="114"/>
      <c r="H413" s="38">
        <v>2</v>
      </c>
      <c r="I413" s="32"/>
      <c r="J413" s="33"/>
    </row>
    <row r="414" spans="2:10" x14ac:dyDescent="0.25">
      <c r="B414" s="28"/>
      <c r="C414" s="29"/>
      <c r="D414" s="47"/>
      <c r="E414" s="113" t="s">
        <v>252</v>
      </c>
      <c r="F414" s="37" t="s">
        <v>3</v>
      </c>
      <c r="G414" s="114"/>
      <c r="H414" s="38">
        <v>2</v>
      </c>
      <c r="I414" s="32"/>
      <c r="J414" s="33"/>
    </row>
    <row r="415" spans="2:10" x14ac:dyDescent="0.25">
      <c r="B415" s="28"/>
      <c r="C415" s="29"/>
      <c r="D415" s="47"/>
      <c r="E415" s="113" t="s">
        <v>733</v>
      </c>
      <c r="F415" s="37" t="s">
        <v>3</v>
      </c>
      <c r="G415" s="114"/>
      <c r="H415" s="38">
        <v>5</v>
      </c>
      <c r="I415" s="32"/>
      <c r="J415" s="44"/>
    </row>
    <row r="416" spans="2:10" x14ac:dyDescent="0.25">
      <c r="B416" s="28"/>
      <c r="C416" s="29"/>
      <c r="D416" s="47"/>
      <c r="E416" s="113" t="s">
        <v>254</v>
      </c>
      <c r="F416" s="37" t="s">
        <v>3</v>
      </c>
      <c r="G416" s="115"/>
      <c r="H416" s="38">
        <v>5</v>
      </c>
      <c r="I416" s="32"/>
      <c r="J416" s="33"/>
    </row>
    <row r="417" spans="2:10" x14ac:dyDescent="0.25">
      <c r="B417" s="28"/>
      <c r="C417" s="29"/>
      <c r="D417" s="47"/>
      <c r="E417" s="113" t="s">
        <v>258</v>
      </c>
      <c r="F417" s="37" t="s">
        <v>3</v>
      </c>
      <c r="G417" s="117"/>
      <c r="H417" s="38">
        <v>2</v>
      </c>
      <c r="I417" s="32"/>
      <c r="J417" s="33"/>
    </row>
    <row r="418" spans="2:10" x14ac:dyDescent="0.25">
      <c r="B418" s="28"/>
      <c r="C418" s="29"/>
      <c r="D418" s="47"/>
      <c r="E418" s="113" t="s">
        <v>256</v>
      </c>
      <c r="F418" s="37" t="s">
        <v>3</v>
      </c>
      <c r="G418" s="114"/>
      <c r="H418" s="38">
        <v>2</v>
      </c>
      <c r="I418" s="32"/>
      <c r="J418" s="44"/>
    </row>
    <row r="419" spans="2:10" x14ac:dyDescent="0.25">
      <c r="B419" s="28"/>
      <c r="C419" s="29"/>
      <c r="D419" s="47"/>
      <c r="E419" s="113" t="s">
        <v>257</v>
      </c>
      <c r="F419" s="37" t="s">
        <v>3</v>
      </c>
      <c r="G419" s="114"/>
      <c r="H419" s="38">
        <v>2</v>
      </c>
      <c r="I419" s="32"/>
      <c r="J419" s="33"/>
    </row>
    <row r="420" spans="2:10" x14ac:dyDescent="0.25">
      <c r="B420" s="28"/>
      <c r="C420" s="29"/>
      <c r="D420" s="47"/>
      <c r="E420" s="113" t="s">
        <v>268</v>
      </c>
      <c r="F420" s="37" t="s">
        <v>3</v>
      </c>
      <c r="G420" s="114"/>
      <c r="H420" s="38">
        <v>2</v>
      </c>
      <c r="I420" s="32"/>
      <c r="J420" s="33"/>
    </row>
    <row r="421" spans="2:10" x14ac:dyDescent="0.25">
      <c r="B421" s="28"/>
      <c r="C421" s="29"/>
      <c r="D421" s="47"/>
      <c r="E421" s="113" t="s">
        <v>269</v>
      </c>
      <c r="F421" s="37" t="s">
        <v>3</v>
      </c>
      <c r="G421" s="115"/>
      <c r="H421" s="38">
        <v>2</v>
      </c>
      <c r="I421" s="32"/>
      <c r="J421" s="44"/>
    </row>
    <row r="422" spans="2:10" x14ac:dyDescent="0.25">
      <c r="B422" s="28"/>
      <c r="C422" s="29"/>
      <c r="D422" s="47"/>
      <c r="E422" s="113" t="s">
        <v>264</v>
      </c>
      <c r="F422" s="37" t="s">
        <v>3</v>
      </c>
      <c r="G422" s="117"/>
      <c r="H422" s="38">
        <v>5</v>
      </c>
      <c r="I422" s="32"/>
      <c r="J422" s="33"/>
    </row>
    <row r="423" spans="2:10" x14ac:dyDescent="0.25">
      <c r="B423" s="28"/>
      <c r="C423" s="29"/>
      <c r="D423" s="47"/>
      <c r="E423" s="113" t="s">
        <v>1309</v>
      </c>
      <c r="F423" s="37" t="s">
        <v>3</v>
      </c>
      <c r="G423" s="114"/>
      <c r="H423" s="38">
        <v>5</v>
      </c>
      <c r="I423" s="32"/>
      <c r="J423" s="33"/>
    </row>
    <row r="424" spans="2:10" x14ac:dyDescent="0.25">
      <c r="B424" s="28"/>
      <c r="C424" s="29"/>
      <c r="D424" s="47"/>
      <c r="E424" s="113" t="s">
        <v>1310</v>
      </c>
      <c r="F424" s="37" t="s">
        <v>3</v>
      </c>
      <c r="G424" s="114"/>
      <c r="H424" s="38">
        <v>2</v>
      </c>
      <c r="I424" s="32"/>
      <c r="J424" s="33"/>
    </row>
    <row r="425" spans="2:10" x14ac:dyDescent="0.25">
      <c r="B425" s="28"/>
      <c r="C425" s="29"/>
      <c r="D425" s="47"/>
      <c r="E425" s="113" t="s">
        <v>826</v>
      </c>
      <c r="F425" s="37" t="s">
        <v>3</v>
      </c>
      <c r="G425" s="114"/>
      <c r="H425" s="38">
        <v>2</v>
      </c>
      <c r="I425" s="32"/>
      <c r="J425" s="44"/>
    </row>
    <row r="426" spans="2:10" x14ac:dyDescent="0.25">
      <c r="B426" s="28"/>
      <c r="C426" s="29"/>
      <c r="D426" s="47"/>
      <c r="E426" s="113" t="s">
        <v>1311</v>
      </c>
      <c r="F426" s="37" t="s">
        <v>3</v>
      </c>
      <c r="G426" s="115"/>
      <c r="H426" s="38">
        <v>5</v>
      </c>
      <c r="I426" s="32"/>
      <c r="J426" s="33"/>
    </row>
    <row r="427" spans="2:10" x14ac:dyDescent="0.25">
      <c r="B427" s="28"/>
      <c r="C427" s="29"/>
      <c r="D427" s="47" t="s">
        <v>426</v>
      </c>
      <c r="E427" s="314" t="s">
        <v>642</v>
      </c>
      <c r="F427" s="37"/>
      <c r="G427" s="117"/>
      <c r="H427" s="38"/>
      <c r="I427" s="312"/>
      <c r="J427" s="313"/>
    </row>
    <row r="428" spans="2:10" x14ac:dyDescent="0.25">
      <c r="B428" s="28"/>
      <c r="C428" s="29"/>
      <c r="D428" s="47"/>
      <c r="E428" s="113" t="s">
        <v>431</v>
      </c>
      <c r="F428" s="37" t="s">
        <v>3</v>
      </c>
      <c r="G428" s="114"/>
      <c r="H428" s="38">
        <v>2</v>
      </c>
      <c r="I428" s="32"/>
      <c r="J428" s="44"/>
    </row>
    <row r="429" spans="2:10" x14ac:dyDescent="0.25">
      <c r="B429" s="28"/>
      <c r="C429" s="29"/>
      <c r="D429" s="47"/>
      <c r="E429" s="113" t="s">
        <v>230</v>
      </c>
      <c r="F429" s="37" t="s">
        <v>3</v>
      </c>
      <c r="G429" s="114"/>
      <c r="H429" s="38">
        <v>5</v>
      </c>
      <c r="I429" s="32"/>
      <c r="J429" s="33"/>
    </row>
    <row r="430" spans="2:10" x14ac:dyDescent="0.25">
      <c r="B430" s="28"/>
      <c r="C430" s="29"/>
      <c r="D430" s="47"/>
      <c r="E430" s="113" t="s">
        <v>234</v>
      </c>
      <c r="F430" s="37" t="s">
        <v>3</v>
      </c>
      <c r="G430" s="115"/>
      <c r="H430" s="38">
        <v>2</v>
      </c>
      <c r="I430" s="32"/>
      <c r="J430" s="44"/>
    </row>
    <row r="431" spans="2:10" x14ac:dyDescent="0.25">
      <c r="B431" s="28"/>
      <c r="C431" s="29"/>
      <c r="D431" s="47"/>
      <c r="E431" s="113" t="s">
        <v>1605</v>
      </c>
      <c r="F431" s="37" t="s">
        <v>3</v>
      </c>
      <c r="G431" s="117"/>
      <c r="H431" s="38">
        <v>2</v>
      </c>
      <c r="I431" s="32"/>
      <c r="J431" s="33"/>
    </row>
    <row r="432" spans="2:10" x14ac:dyDescent="0.25">
      <c r="B432" s="28"/>
      <c r="C432" s="29"/>
      <c r="D432" s="47"/>
      <c r="E432" s="113" t="s">
        <v>247</v>
      </c>
      <c r="F432" s="37" t="s">
        <v>3</v>
      </c>
      <c r="G432" s="114"/>
      <c r="H432" s="38">
        <v>5</v>
      </c>
      <c r="I432" s="32"/>
      <c r="J432" s="33"/>
    </row>
    <row r="433" spans="2:10" x14ac:dyDescent="0.25">
      <c r="B433" s="28"/>
      <c r="C433" s="29"/>
      <c r="D433" s="47"/>
      <c r="E433" s="113" t="s">
        <v>1606</v>
      </c>
      <c r="F433" s="37" t="s">
        <v>3</v>
      </c>
      <c r="G433" s="114"/>
      <c r="H433" s="38">
        <v>5</v>
      </c>
      <c r="I433" s="32"/>
      <c r="J433" s="33"/>
    </row>
    <row r="434" spans="2:10" x14ac:dyDescent="0.25">
      <c r="B434" s="28"/>
      <c r="C434" s="29"/>
      <c r="D434" s="47"/>
      <c r="E434" s="113" t="s">
        <v>233</v>
      </c>
      <c r="F434" s="37" t="s">
        <v>3</v>
      </c>
      <c r="G434" s="114"/>
      <c r="H434" s="38">
        <v>2</v>
      </c>
      <c r="I434" s="32"/>
      <c r="J434" s="44"/>
    </row>
    <row r="435" spans="2:10" x14ac:dyDescent="0.25">
      <c r="B435" s="28"/>
      <c r="C435" s="29"/>
      <c r="D435" s="47"/>
      <c r="E435" s="113" t="s">
        <v>231</v>
      </c>
      <c r="F435" s="37" t="s">
        <v>3</v>
      </c>
      <c r="G435" s="115"/>
      <c r="H435" s="38">
        <v>5</v>
      </c>
      <c r="I435" s="32"/>
      <c r="J435" s="33"/>
    </row>
    <row r="436" spans="2:10" x14ac:dyDescent="0.25">
      <c r="B436" s="28"/>
      <c r="C436" s="29"/>
      <c r="D436" s="47"/>
      <c r="E436" s="113" t="s">
        <v>239</v>
      </c>
      <c r="F436" s="37" t="s">
        <v>3</v>
      </c>
      <c r="G436" s="117"/>
      <c r="H436" s="38">
        <v>5</v>
      </c>
      <c r="I436" s="32"/>
      <c r="J436" s="33"/>
    </row>
    <row r="437" spans="2:10" x14ac:dyDescent="0.25">
      <c r="B437" s="28"/>
      <c r="C437" s="29"/>
      <c r="D437" s="47"/>
      <c r="E437" s="113" t="s">
        <v>243</v>
      </c>
      <c r="F437" s="37" t="s">
        <v>3</v>
      </c>
      <c r="G437" s="114"/>
      <c r="H437" s="38">
        <v>5</v>
      </c>
      <c r="I437" s="32"/>
      <c r="J437" s="44"/>
    </row>
    <row r="438" spans="2:10" x14ac:dyDescent="0.25">
      <c r="B438" s="28"/>
      <c r="C438" s="29"/>
      <c r="D438" s="47"/>
      <c r="E438" s="113" t="s">
        <v>251</v>
      </c>
      <c r="F438" s="37" t="s">
        <v>3</v>
      </c>
      <c r="G438" s="114"/>
      <c r="H438" s="38">
        <v>2</v>
      </c>
      <c r="I438" s="32"/>
      <c r="J438" s="33"/>
    </row>
    <row r="439" spans="2:10" x14ac:dyDescent="0.25">
      <c r="B439" s="28"/>
      <c r="C439" s="29"/>
      <c r="D439" s="47"/>
      <c r="E439" s="113" t="s">
        <v>245</v>
      </c>
      <c r="F439" s="37" t="s">
        <v>3</v>
      </c>
      <c r="G439" s="114"/>
      <c r="H439" s="38">
        <v>5</v>
      </c>
      <c r="I439" s="32"/>
      <c r="J439" s="33"/>
    </row>
    <row r="440" spans="2:10" x14ac:dyDescent="0.25">
      <c r="B440" s="28"/>
      <c r="C440" s="29"/>
      <c r="D440" s="47"/>
      <c r="E440" s="113" t="s">
        <v>253</v>
      </c>
      <c r="F440" s="37" t="s">
        <v>3</v>
      </c>
      <c r="G440" s="115"/>
      <c r="H440" s="38">
        <v>5</v>
      </c>
      <c r="I440" s="32"/>
      <c r="J440" s="44"/>
    </row>
    <row r="441" spans="2:10" x14ac:dyDescent="0.25">
      <c r="B441" s="28"/>
      <c r="C441" s="29"/>
      <c r="D441" s="47"/>
      <c r="E441" s="113" t="s">
        <v>255</v>
      </c>
      <c r="F441" s="37" t="s">
        <v>3</v>
      </c>
      <c r="G441" s="117"/>
      <c r="H441" s="38">
        <v>2</v>
      </c>
      <c r="I441" s="32"/>
      <c r="J441" s="33"/>
    </row>
    <row r="442" spans="2:10" x14ac:dyDescent="0.25">
      <c r="B442" s="28"/>
      <c r="C442" s="29"/>
      <c r="D442" s="47"/>
      <c r="E442" s="113" t="s">
        <v>266</v>
      </c>
      <c r="F442" s="37" t="s">
        <v>3</v>
      </c>
      <c r="G442" s="114"/>
      <c r="H442" s="38">
        <v>2</v>
      </c>
      <c r="I442" s="32"/>
      <c r="J442" s="33"/>
    </row>
    <row r="443" spans="2:10" x14ac:dyDescent="0.25">
      <c r="B443" s="28"/>
      <c r="C443" s="29"/>
      <c r="D443" s="47"/>
      <c r="E443" s="113" t="s">
        <v>270</v>
      </c>
      <c r="F443" s="37" t="s">
        <v>3</v>
      </c>
      <c r="G443" s="114"/>
      <c r="H443" s="38">
        <v>2</v>
      </c>
      <c r="I443" s="32"/>
      <c r="J443" s="33"/>
    </row>
    <row r="444" spans="2:10" x14ac:dyDescent="0.25">
      <c r="B444" s="28"/>
      <c r="C444" s="29"/>
      <c r="D444" s="47"/>
      <c r="E444" s="113" t="s">
        <v>271</v>
      </c>
      <c r="F444" s="37" t="s">
        <v>3</v>
      </c>
      <c r="G444" s="114"/>
      <c r="H444" s="38">
        <v>5</v>
      </c>
      <c r="I444" s="32"/>
      <c r="J444" s="44"/>
    </row>
    <row r="445" spans="2:10" x14ac:dyDescent="0.25">
      <c r="B445" s="28"/>
      <c r="C445" s="29"/>
      <c r="D445" s="47"/>
      <c r="E445" s="113" t="s">
        <v>261</v>
      </c>
      <c r="F445" s="37" t="s">
        <v>3</v>
      </c>
      <c r="G445" s="115"/>
      <c r="H445" s="38">
        <v>2</v>
      </c>
      <c r="I445" s="32"/>
      <c r="J445" s="33"/>
    </row>
    <row r="446" spans="2:10" x14ac:dyDescent="0.25">
      <c r="B446" s="28"/>
      <c r="C446" s="29"/>
      <c r="D446" s="47" t="s">
        <v>427</v>
      </c>
      <c r="E446" s="314" t="s">
        <v>1107</v>
      </c>
      <c r="F446" s="37"/>
      <c r="G446" s="117"/>
      <c r="H446" s="38"/>
      <c r="I446" s="312"/>
      <c r="J446" s="313"/>
    </row>
    <row r="447" spans="2:10" x14ac:dyDescent="0.25">
      <c r="B447" s="28"/>
      <c r="C447" s="29"/>
      <c r="D447" s="47"/>
      <c r="E447" s="113" t="s">
        <v>240</v>
      </c>
      <c r="F447" s="37" t="s">
        <v>3</v>
      </c>
      <c r="G447" s="114"/>
      <c r="H447" s="38">
        <v>5</v>
      </c>
      <c r="I447" s="32"/>
      <c r="J447" s="33"/>
    </row>
    <row r="448" spans="2:10" x14ac:dyDescent="0.25">
      <c r="B448" s="28"/>
      <c r="C448" s="29"/>
      <c r="D448" s="47"/>
      <c r="E448" s="113" t="s">
        <v>241</v>
      </c>
      <c r="F448" s="37" t="s">
        <v>3</v>
      </c>
      <c r="G448" s="114"/>
      <c r="H448" s="38">
        <v>5</v>
      </c>
      <c r="I448" s="32"/>
      <c r="J448" s="44"/>
    </row>
    <row r="449" spans="2:10" x14ac:dyDescent="0.25">
      <c r="B449" s="28"/>
      <c r="C449" s="29"/>
      <c r="D449" s="47"/>
      <c r="E449" s="113" t="s">
        <v>242</v>
      </c>
      <c r="F449" s="37" t="s">
        <v>3</v>
      </c>
      <c r="G449" s="114"/>
      <c r="H449" s="38">
        <v>5</v>
      </c>
      <c r="I449" s="32"/>
      <c r="J449" s="44"/>
    </row>
    <row r="450" spans="2:10" x14ac:dyDescent="0.25">
      <c r="B450" s="28"/>
      <c r="C450" s="29"/>
      <c r="D450" s="47" t="s">
        <v>428</v>
      </c>
      <c r="E450" s="314" t="s">
        <v>293</v>
      </c>
      <c r="F450" s="37"/>
      <c r="G450" s="115"/>
      <c r="H450" s="38"/>
      <c r="I450" s="312"/>
      <c r="J450" s="313"/>
    </row>
    <row r="451" spans="2:10" x14ac:dyDescent="0.25">
      <c r="B451" s="28"/>
      <c r="C451" s="29"/>
      <c r="D451" s="47"/>
      <c r="E451" s="113" t="s">
        <v>1192</v>
      </c>
      <c r="F451" s="37" t="s">
        <v>3</v>
      </c>
      <c r="G451" s="117"/>
      <c r="H451" s="38">
        <v>2</v>
      </c>
      <c r="I451" s="32"/>
      <c r="J451" s="33"/>
    </row>
    <row r="452" spans="2:10" x14ac:dyDescent="0.25">
      <c r="B452" s="28"/>
      <c r="C452" s="29"/>
      <c r="D452" s="47"/>
      <c r="E452" s="113" t="s">
        <v>1191</v>
      </c>
      <c r="F452" s="37" t="s">
        <v>3</v>
      </c>
      <c r="G452" s="114"/>
      <c r="H452" s="38">
        <v>2</v>
      </c>
      <c r="I452" s="32"/>
      <c r="J452" s="44"/>
    </row>
    <row r="453" spans="2:10" x14ac:dyDescent="0.25">
      <c r="B453" s="28"/>
      <c r="C453" s="29"/>
      <c r="D453" s="47"/>
      <c r="E453" s="113" t="s">
        <v>1193</v>
      </c>
      <c r="F453" s="37" t="s">
        <v>3</v>
      </c>
      <c r="G453" s="114"/>
      <c r="H453" s="38">
        <v>2</v>
      </c>
      <c r="I453" s="32"/>
      <c r="J453" s="33"/>
    </row>
    <row r="454" spans="2:10" x14ac:dyDescent="0.25">
      <c r="B454" s="28"/>
      <c r="C454" s="29"/>
      <c r="D454" s="47"/>
      <c r="E454" s="113" t="s">
        <v>248</v>
      </c>
      <c r="F454" s="37" t="s">
        <v>3</v>
      </c>
      <c r="G454" s="114"/>
      <c r="H454" s="38">
        <v>2</v>
      </c>
      <c r="I454" s="32"/>
      <c r="J454" s="33"/>
    </row>
    <row r="455" spans="2:10" x14ac:dyDescent="0.25">
      <c r="B455" s="28"/>
      <c r="C455" s="29"/>
      <c r="D455" s="47"/>
      <c r="E455" s="113" t="s">
        <v>249</v>
      </c>
      <c r="F455" s="37" t="s">
        <v>3</v>
      </c>
      <c r="G455" s="115"/>
      <c r="H455" s="38">
        <v>2</v>
      </c>
      <c r="I455" s="32"/>
      <c r="J455" s="44"/>
    </row>
    <row r="456" spans="2:10" x14ac:dyDescent="0.25">
      <c r="B456" s="28"/>
      <c r="C456" s="29"/>
      <c r="D456" s="47"/>
      <c r="E456" s="113" t="s">
        <v>250</v>
      </c>
      <c r="F456" s="37" t="s">
        <v>3</v>
      </c>
      <c r="G456" s="117"/>
      <c r="H456" s="38">
        <v>2</v>
      </c>
      <c r="I456" s="32"/>
      <c r="J456" s="33"/>
    </row>
    <row r="457" spans="2:10" x14ac:dyDescent="0.25">
      <c r="B457" s="28"/>
      <c r="C457" s="29"/>
      <c r="D457" s="47" t="s">
        <v>429</v>
      </c>
      <c r="E457" s="314" t="s">
        <v>1108</v>
      </c>
      <c r="F457" s="37"/>
      <c r="G457" s="115"/>
      <c r="H457" s="38"/>
      <c r="I457" s="312"/>
      <c r="J457" s="313"/>
    </row>
    <row r="458" spans="2:10" x14ac:dyDescent="0.25">
      <c r="B458" s="28"/>
      <c r="C458" s="29"/>
      <c r="D458" s="47"/>
      <c r="E458" s="113" t="s">
        <v>244</v>
      </c>
      <c r="F458" s="37" t="s">
        <v>3</v>
      </c>
      <c r="G458" s="114"/>
      <c r="H458" s="38">
        <v>5</v>
      </c>
      <c r="I458" s="32"/>
      <c r="J458" s="33"/>
    </row>
    <row r="459" spans="2:10" x14ac:dyDescent="0.25">
      <c r="B459" s="28"/>
      <c r="C459" s="29"/>
      <c r="D459" s="47"/>
      <c r="E459" s="113" t="s">
        <v>1607</v>
      </c>
      <c r="F459" s="37" t="s">
        <v>3</v>
      </c>
      <c r="G459" s="114"/>
      <c r="H459" s="38">
        <v>2</v>
      </c>
      <c r="I459" s="32"/>
      <c r="J459" s="33"/>
    </row>
    <row r="460" spans="2:10" x14ac:dyDescent="0.25">
      <c r="B460" s="28"/>
      <c r="C460" s="29"/>
      <c r="D460" s="47"/>
      <c r="E460" s="113" t="s">
        <v>246</v>
      </c>
      <c r="F460" s="37" t="s">
        <v>3</v>
      </c>
      <c r="G460" s="114"/>
      <c r="H460" s="38">
        <v>2</v>
      </c>
      <c r="I460" s="32"/>
      <c r="J460" s="44"/>
    </row>
    <row r="461" spans="2:10" ht="15.75" x14ac:dyDescent="0.25">
      <c r="B461" s="34"/>
      <c r="C461" s="357" t="s">
        <v>1608</v>
      </c>
      <c r="D461" s="382"/>
      <c r="E461" s="382"/>
      <c r="F461" s="382"/>
      <c r="G461" s="382"/>
      <c r="H461" s="382"/>
      <c r="I461" s="382"/>
      <c r="J461" s="383"/>
    </row>
    <row r="462" spans="2:10" ht="47.25" x14ac:dyDescent="0.25">
      <c r="B462" s="28"/>
      <c r="C462" s="29"/>
      <c r="D462" s="47" t="s">
        <v>430</v>
      </c>
      <c r="E462" s="314" t="s">
        <v>1609</v>
      </c>
      <c r="F462" s="37"/>
      <c r="G462" s="55" t="s">
        <v>1613</v>
      </c>
      <c r="H462" s="38"/>
      <c r="I462" s="312"/>
      <c r="J462" s="313"/>
    </row>
    <row r="463" spans="2:10" x14ac:dyDescent="0.25">
      <c r="B463" s="28"/>
      <c r="C463" s="29"/>
      <c r="D463" s="47"/>
      <c r="E463" s="53" t="s">
        <v>1070</v>
      </c>
      <c r="F463" s="30" t="s">
        <v>3</v>
      </c>
      <c r="G463" s="117"/>
      <c r="H463" s="38">
        <v>5</v>
      </c>
      <c r="I463" s="32"/>
      <c r="J463" s="33"/>
    </row>
    <row r="464" spans="2:10" ht="47.25" x14ac:dyDescent="0.25">
      <c r="B464" s="28"/>
      <c r="C464" s="29"/>
      <c r="D464" s="47"/>
      <c r="E464" s="53" t="s">
        <v>1318</v>
      </c>
      <c r="F464" s="30" t="s">
        <v>3</v>
      </c>
      <c r="G464" s="115" t="s">
        <v>1610</v>
      </c>
      <c r="H464" s="38">
        <v>5</v>
      </c>
      <c r="I464" s="32"/>
      <c r="J464" s="33"/>
    </row>
    <row r="465" spans="2:10" x14ac:dyDescent="0.25">
      <c r="B465" s="28"/>
      <c r="C465" s="29"/>
      <c r="D465" s="47"/>
      <c r="E465" s="119" t="s">
        <v>1049</v>
      </c>
      <c r="F465" s="30" t="s">
        <v>3</v>
      </c>
      <c r="G465" s="119"/>
      <c r="H465" s="38">
        <v>2</v>
      </c>
      <c r="I465" s="32"/>
      <c r="J465" s="33"/>
    </row>
    <row r="466" spans="2:10" x14ac:dyDescent="0.25">
      <c r="B466" s="122"/>
      <c r="C466" s="125"/>
      <c r="D466" s="47"/>
      <c r="E466" s="113" t="s">
        <v>1072</v>
      </c>
      <c r="F466" s="30" t="s">
        <v>3</v>
      </c>
      <c r="G466" s="55"/>
      <c r="H466" s="38">
        <v>2</v>
      </c>
      <c r="I466" s="32"/>
      <c r="J466" s="39"/>
    </row>
    <row r="467" spans="2:10" x14ac:dyDescent="0.25">
      <c r="B467" s="28"/>
      <c r="C467" s="29"/>
      <c r="D467" s="47"/>
      <c r="E467" s="53" t="s">
        <v>1073</v>
      </c>
      <c r="F467" s="30" t="s">
        <v>3</v>
      </c>
      <c r="G467" s="117"/>
      <c r="H467" s="38">
        <v>5</v>
      </c>
      <c r="I467" s="32"/>
      <c r="J467" s="33"/>
    </row>
    <row r="468" spans="2:10" x14ac:dyDescent="0.25">
      <c r="B468" s="118"/>
      <c r="C468" s="29"/>
      <c r="D468" s="47"/>
      <c r="E468" s="53" t="s">
        <v>1074</v>
      </c>
      <c r="F468" s="30" t="s">
        <v>3</v>
      </c>
      <c r="G468" s="115"/>
      <c r="H468" s="38">
        <v>2</v>
      </c>
      <c r="I468" s="32"/>
      <c r="J468" s="33"/>
    </row>
    <row r="469" spans="2:10" x14ac:dyDescent="0.25">
      <c r="B469" s="28"/>
      <c r="C469" s="29"/>
      <c r="D469" s="47"/>
      <c r="E469" s="53" t="s">
        <v>1075</v>
      </c>
      <c r="F469" s="30" t="s">
        <v>3</v>
      </c>
      <c r="G469" s="117"/>
      <c r="H469" s="38">
        <v>2</v>
      </c>
      <c r="I469" s="32"/>
      <c r="J469" s="33"/>
    </row>
    <row r="470" spans="2:10" x14ac:dyDescent="0.25">
      <c r="B470" s="28"/>
      <c r="C470" s="29"/>
      <c r="D470" s="47"/>
      <c r="E470" s="53" t="s">
        <v>1076</v>
      </c>
      <c r="F470" s="30" t="s">
        <v>3</v>
      </c>
      <c r="G470" s="115"/>
      <c r="H470" s="38">
        <v>2</v>
      </c>
      <c r="I470" s="32"/>
      <c r="J470" s="33"/>
    </row>
    <row r="471" spans="2:10" x14ac:dyDescent="0.25">
      <c r="B471" s="28"/>
      <c r="C471" s="29"/>
      <c r="D471" s="47"/>
      <c r="E471" s="119" t="s">
        <v>1077</v>
      </c>
      <c r="F471" s="30" t="s">
        <v>3</v>
      </c>
      <c r="G471" s="119"/>
      <c r="H471" s="38">
        <v>2</v>
      </c>
      <c r="I471" s="32"/>
      <c r="J471" s="33"/>
    </row>
    <row r="472" spans="2:10" x14ac:dyDescent="0.25">
      <c r="B472" s="122"/>
      <c r="C472" s="125"/>
      <c r="D472" s="47"/>
      <c r="E472" s="113" t="s">
        <v>1078</v>
      </c>
      <c r="F472" s="30" t="s">
        <v>3</v>
      </c>
      <c r="G472" s="55"/>
      <c r="H472" s="38">
        <v>2</v>
      </c>
      <c r="I472" s="32"/>
      <c r="J472" s="39"/>
    </row>
    <row r="473" spans="2:10" x14ac:dyDescent="0.25">
      <c r="B473" s="28"/>
      <c r="C473" s="29"/>
      <c r="D473" s="47"/>
      <c r="E473" s="53" t="s">
        <v>1079</v>
      </c>
      <c r="F473" s="30" t="s">
        <v>3</v>
      </c>
      <c r="G473" s="117"/>
      <c r="H473" s="38">
        <v>5</v>
      </c>
      <c r="I473" s="32"/>
      <c r="J473" s="33"/>
    </row>
    <row r="474" spans="2:10" x14ac:dyDescent="0.25">
      <c r="B474" s="118"/>
      <c r="C474" s="29"/>
      <c r="D474" s="47"/>
      <c r="E474" s="53" t="s">
        <v>1080</v>
      </c>
      <c r="F474" s="30" t="s">
        <v>3</v>
      </c>
      <c r="G474" s="115"/>
      <c r="H474" s="38">
        <v>2</v>
      </c>
      <c r="I474" s="32"/>
      <c r="J474" s="33"/>
    </row>
    <row r="475" spans="2:10" x14ac:dyDescent="0.25">
      <c r="B475" s="28"/>
      <c r="C475" s="29"/>
      <c r="D475" s="47"/>
      <c r="E475" s="53" t="s">
        <v>1081</v>
      </c>
      <c r="F475" s="30" t="s">
        <v>3</v>
      </c>
      <c r="G475" s="117"/>
      <c r="H475" s="38">
        <v>2</v>
      </c>
      <c r="I475" s="32"/>
      <c r="J475" s="33"/>
    </row>
    <row r="476" spans="2:10" x14ac:dyDescent="0.25">
      <c r="B476" s="28"/>
      <c r="C476" s="29"/>
      <c r="D476" s="47"/>
      <c r="E476" s="53" t="s">
        <v>1082</v>
      </c>
      <c r="F476" s="30" t="s">
        <v>3</v>
      </c>
      <c r="G476" s="115"/>
      <c r="H476" s="38">
        <v>5</v>
      </c>
      <c r="I476" s="32"/>
      <c r="J476" s="33"/>
    </row>
    <row r="477" spans="2:10" x14ac:dyDescent="0.25">
      <c r="B477" s="28"/>
      <c r="C477" s="29"/>
      <c r="D477" s="47"/>
      <c r="E477" s="119" t="s">
        <v>1083</v>
      </c>
      <c r="F477" s="30" t="s">
        <v>3</v>
      </c>
      <c r="G477" s="119"/>
      <c r="H477" s="38">
        <v>5</v>
      </c>
      <c r="I477" s="32"/>
      <c r="J477" s="33"/>
    </row>
    <row r="478" spans="2:10" x14ac:dyDescent="0.25">
      <c r="B478" s="122"/>
      <c r="C478" s="125"/>
      <c r="D478" s="47"/>
      <c r="E478" s="113" t="s">
        <v>1360</v>
      </c>
      <c r="F478" s="30" t="s">
        <v>3</v>
      </c>
      <c r="G478" s="55"/>
      <c r="H478" s="38">
        <v>5</v>
      </c>
      <c r="I478" s="32"/>
      <c r="J478" s="39"/>
    </row>
    <row r="479" spans="2:10" x14ac:dyDescent="0.25">
      <c r="B479" s="28"/>
      <c r="C479" s="29"/>
      <c r="D479" s="47"/>
      <c r="E479" s="53" t="s">
        <v>733</v>
      </c>
      <c r="F479" s="30" t="s">
        <v>3</v>
      </c>
      <c r="G479" s="117"/>
      <c r="H479" s="38">
        <v>5</v>
      </c>
      <c r="I479" s="32"/>
      <c r="J479" s="33"/>
    </row>
    <row r="480" spans="2:10" x14ac:dyDescent="0.25">
      <c r="B480" s="118"/>
      <c r="C480" s="29"/>
      <c r="D480" s="47"/>
      <c r="E480" s="53" t="s">
        <v>1084</v>
      </c>
      <c r="F480" s="30" t="s">
        <v>3</v>
      </c>
      <c r="G480" s="115"/>
      <c r="H480" s="38">
        <v>5</v>
      </c>
      <c r="I480" s="32"/>
      <c r="J480" s="33"/>
    </row>
    <row r="481" spans="2:10" ht="31.5" x14ac:dyDescent="0.25">
      <c r="B481" s="28"/>
      <c r="C481" s="29"/>
      <c r="D481" s="47"/>
      <c r="E481" s="53" t="s">
        <v>1085</v>
      </c>
      <c r="F481" s="30" t="s">
        <v>3</v>
      </c>
      <c r="G481" s="117" t="s">
        <v>1611</v>
      </c>
      <c r="H481" s="38">
        <v>5</v>
      </c>
      <c r="I481" s="32"/>
      <c r="J481" s="33"/>
    </row>
    <row r="482" spans="2:10" ht="15.75" x14ac:dyDescent="0.25">
      <c r="B482" s="127"/>
      <c r="C482" s="390" t="s">
        <v>1612</v>
      </c>
      <c r="D482" s="391"/>
      <c r="E482" s="391"/>
      <c r="F482" s="391"/>
      <c r="G482" s="391"/>
      <c r="H482" s="391"/>
      <c r="I482" s="391"/>
      <c r="J482" s="392"/>
    </row>
    <row r="483" spans="2:10" x14ac:dyDescent="0.25">
      <c r="B483" s="28"/>
      <c r="C483" s="29"/>
      <c r="D483" s="47" t="s">
        <v>1249</v>
      </c>
      <c r="E483" s="314" t="s">
        <v>649</v>
      </c>
      <c r="F483" s="37"/>
      <c r="G483" s="55"/>
      <c r="H483" s="38"/>
      <c r="I483" s="312"/>
      <c r="J483" s="313"/>
    </row>
    <row r="484" spans="2:10" x14ac:dyDescent="0.25">
      <c r="B484" s="28"/>
      <c r="C484" s="29"/>
      <c r="D484" s="47"/>
      <c r="E484" s="53" t="s">
        <v>1048</v>
      </c>
      <c r="F484" s="37" t="s">
        <v>3</v>
      </c>
      <c r="G484" s="117"/>
      <c r="H484" s="38">
        <v>5</v>
      </c>
      <c r="I484" s="32"/>
      <c r="J484" s="33"/>
    </row>
    <row r="485" spans="2:10" x14ac:dyDescent="0.25">
      <c r="B485" s="28"/>
      <c r="C485" s="29"/>
      <c r="D485" s="47"/>
      <c r="E485" s="53" t="s">
        <v>265</v>
      </c>
      <c r="F485" s="37" t="s">
        <v>3</v>
      </c>
      <c r="G485" s="115"/>
      <c r="H485" s="38">
        <v>5</v>
      </c>
      <c r="I485" s="32"/>
      <c r="J485" s="33"/>
    </row>
    <row r="486" spans="2:10" x14ac:dyDescent="0.25">
      <c r="B486" s="28"/>
      <c r="C486" s="29"/>
      <c r="D486" s="47"/>
      <c r="E486" s="53" t="s">
        <v>256</v>
      </c>
      <c r="F486" s="37" t="s">
        <v>3</v>
      </c>
      <c r="G486" s="119"/>
      <c r="H486" s="38">
        <v>5</v>
      </c>
      <c r="I486" s="32"/>
      <c r="J486" s="33"/>
    </row>
    <row r="487" spans="2:10" x14ac:dyDescent="0.25">
      <c r="B487" s="122"/>
      <c r="C487" s="125"/>
      <c r="D487" s="47"/>
      <c r="E487" s="53" t="s">
        <v>260</v>
      </c>
      <c r="F487" s="37" t="s">
        <v>3</v>
      </c>
      <c r="G487" s="55"/>
      <c r="H487" s="38">
        <v>5</v>
      </c>
      <c r="I487" s="32"/>
      <c r="J487" s="39"/>
    </row>
    <row r="488" spans="2:10" ht="15.75" x14ac:dyDescent="0.25">
      <c r="B488" s="128"/>
      <c r="C488" s="390" t="s">
        <v>1421</v>
      </c>
      <c r="D488" s="391"/>
      <c r="E488" s="391"/>
      <c r="F488" s="391"/>
      <c r="G488" s="391"/>
      <c r="H488" s="391"/>
      <c r="I488" s="391"/>
      <c r="J488" s="392"/>
    </row>
    <row r="489" spans="2:10" x14ac:dyDescent="0.25">
      <c r="B489" s="28"/>
      <c r="C489" s="29"/>
      <c r="D489" s="47" t="s">
        <v>1248</v>
      </c>
      <c r="E489" s="314" t="s">
        <v>650</v>
      </c>
      <c r="F489" s="37"/>
      <c r="G489" s="55"/>
      <c r="H489" s="38"/>
      <c r="I489" s="312"/>
      <c r="J489" s="313"/>
    </row>
    <row r="490" spans="2:10" x14ac:dyDescent="0.25">
      <c r="B490" s="28"/>
      <c r="C490" s="29"/>
      <c r="D490" s="47"/>
      <c r="E490" s="53" t="s">
        <v>1086</v>
      </c>
      <c r="F490" s="37" t="s">
        <v>3</v>
      </c>
      <c r="G490" s="117"/>
      <c r="H490" s="38">
        <v>10</v>
      </c>
      <c r="I490" s="32"/>
      <c r="J490" s="33"/>
    </row>
    <row r="491" spans="2:10" x14ac:dyDescent="0.25">
      <c r="B491" s="28"/>
      <c r="C491" s="29"/>
      <c r="D491" s="47"/>
      <c r="E491" s="53" t="s">
        <v>1087</v>
      </c>
      <c r="F491" s="37" t="s">
        <v>3</v>
      </c>
      <c r="G491" s="115"/>
      <c r="H491" s="38">
        <v>10</v>
      </c>
      <c r="I491" s="32"/>
      <c r="J491" s="33"/>
    </row>
    <row r="492" spans="2:10" x14ac:dyDescent="0.25">
      <c r="B492" s="28"/>
      <c r="C492" s="29"/>
      <c r="D492" s="47"/>
      <c r="E492" s="53" t="s">
        <v>1088</v>
      </c>
      <c r="F492" s="37" t="s">
        <v>3</v>
      </c>
      <c r="G492" s="119"/>
      <c r="H492" s="38">
        <v>10</v>
      </c>
      <c r="I492" s="32"/>
      <c r="J492" s="33"/>
    </row>
    <row r="493" spans="2:10" x14ac:dyDescent="0.25">
      <c r="B493" s="122"/>
      <c r="C493" s="125"/>
      <c r="D493" s="47"/>
      <c r="E493" s="53" t="s">
        <v>1089</v>
      </c>
      <c r="F493" s="37" t="s">
        <v>3</v>
      </c>
      <c r="G493" s="55"/>
      <c r="H493" s="38">
        <v>10</v>
      </c>
      <c r="I493" s="32"/>
      <c r="J493" s="39"/>
    </row>
    <row r="494" spans="2:10" x14ac:dyDescent="0.25">
      <c r="B494" s="28"/>
      <c r="C494" s="29"/>
      <c r="D494" s="47"/>
      <c r="E494" s="53" t="s">
        <v>1090</v>
      </c>
      <c r="F494" s="37" t="s">
        <v>3</v>
      </c>
      <c r="G494" s="115"/>
      <c r="H494" s="38">
        <v>10</v>
      </c>
      <c r="I494" s="32"/>
      <c r="J494" s="33"/>
    </row>
    <row r="495" spans="2:10" x14ac:dyDescent="0.25">
      <c r="B495" s="28"/>
      <c r="C495" s="29"/>
      <c r="D495" s="47"/>
      <c r="E495" s="53" t="s">
        <v>1091</v>
      </c>
      <c r="F495" s="37" t="s">
        <v>3</v>
      </c>
      <c r="G495" s="117"/>
      <c r="H495" s="38">
        <v>10</v>
      </c>
      <c r="I495" s="32"/>
      <c r="J495" s="33"/>
    </row>
    <row r="496" spans="2:10" x14ac:dyDescent="0.25">
      <c r="B496" s="28"/>
      <c r="C496" s="29"/>
      <c r="D496" s="47"/>
      <c r="E496" s="53" t="s">
        <v>1071</v>
      </c>
      <c r="F496" s="37" t="s">
        <v>3</v>
      </c>
      <c r="G496" s="115"/>
      <c r="H496" s="38">
        <v>10</v>
      </c>
      <c r="I496" s="32"/>
      <c r="J496" s="33"/>
    </row>
    <row r="497" spans="2:10" x14ac:dyDescent="0.25">
      <c r="B497" s="28"/>
      <c r="C497" s="29"/>
      <c r="D497" s="47"/>
      <c r="E497" s="53" t="s">
        <v>1049</v>
      </c>
      <c r="F497" s="37" t="s">
        <v>3</v>
      </c>
      <c r="G497" s="119"/>
      <c r="H497" s="38">
        <v>10</v>
      </c>
      <c r="I497" s="32"/>
      <c r="J497" s="33"/>
    </row>
    <row r="498" spans="2:10" x14ac:dyDescent="0.25">
      <c r="B498" s="122"/>
      <c r="C498" s="125"/>
      <c r="D498" s="47"/>
      <c r="E498" s="53" t="s">
        <v>1092</v>
      </c>
      <c r="F498" s="37" t="s">
        <v>3</v>
      </c>
      <c r="G498" s="55"/>
      <c r="H498" s="38">
        <v>10</v>
      </c>
      <c r="I498" s="32"/>
      <c r="J498" s="39"/>
    </row>
    <row r="499" spans="2:10" x14ac:dyDescent="0.25">
      <c r="B499" s="28"/>
      <c r="C499" s="29"/>
      <c r="D499" s="47"/>
      <c r="E499" s="53" t="s">
        <v>1319</v>
      </c>
      <c r="F499" s="37" t="s">
        <v>3</v>
      </c>
      <c r="G499" s="117"/>
      <c r="H499" s="38">
        <v>10</v>
      </c>
      <c r="I499" s="32"/>
      <c r="J499" s="33"/>
    </row>
    <row r="500" spans="2:10" ht="15.75" x14ac:dyDescent="0.25">
      <c r="B500" s="127"/>
      <c r="C500" s="390" t="s">
        <v>1614</v>
      </c>
      <c r="D500" s="391"/>
      <c r="E500" s="391"/>
      <c r="F500" s="391"/>
      <c r="G500" s="391"/>
      <c r="H500" s="391"/>
      <c r="I500" s="391"/>
      <c r="J500" s="392"/>
    </row>
    <row r="501" spans="2:10" x14ac:dyDescent="0.25">
      <c r="B501" s="28"/>
      <c r="C501" s="29"/>
      <c r="D501" s="47" t="s">
        <v>1246</v>
      </c>
      <c r="E501" s="314" t="s">
        <v>650</v>
      </c>
      <c r="F501" s="37"/>
      <c r="G501" s="55"/>
      <c r="H501" s="38"/>
      <c r="I501" s="312"/>
      <c r="J501" s="313"/>
    </row>
    <row r="502" spans="2:10" x14ac:dyDescent="0.25">
      <c r="B502" s="28"/>
      <c r="C502" s="29"/>
      <c r="D502" s="47"/>
      <c r="E502" s="53" t="s">
        <v>244</v>
      </c>
      <c r="F502" s="37" t="s">
        <v>3</v>
      </c>
      <c r="G502" s="117"/>
      <c r="H502" s="38">
        <v>3</v>
      </c>
      <c r="I502" s="32"/>
      <c r="J502" s="33"/>
    </row>
    <row r="503" spans="2:10" x14ac:dyDescent="0.25">
      <c r="B503" s="28"/>
      <c r="C503" s="29"/>
      <c r="D503" s="47"/>
      <c r="E503" s="53" t="s">
        <v>1093</v>
      </c>
      <c r="F503" s="37" t="s">
        <v>3</v>
      </c>
      <c r="G503" s="115"/>
      <c r="H503" s="38">
        <v>3</v>
      </c>
      <c r="I503" s="32"/>
      <c r="J503" s="33"/>
    </row>
    <row r="504" spans="2:10" x14ac:dyDescent="0.25">
      <c r="B504" s="28"/>
      <c r="C504" s="29"/>
      <c r="D504" s="47"/>
      <c r="E504" s="53" t="s">
        <v>1094</v>
      </c>
      <c r="F504" s="37" t="s">
        <v>3</v>
      </c>
      <c r="G504" s="119"/>
      <c r="H504" s="38">
        <v>3</v>
      </c>
      <c r="I504" s="32"/>
      <c r="J504" s="33"/>
    </row>
    <row r="505" spans="2:10" x14ac:dyDescent="0.25">
      <c r="B505" s="122"/>
      <c r="C505" s="125"/>
      <c r="D505" s="47"/>
      <c r="E505" s="53" t="s">
        <v>1095</v>
      </c>
      <c r="F505" s="37" t="s">
        <v>3</v>
      </c>
      <c r="G505" s="55"/>
      <c r="H505" s="38">
        <v>3</v>
      </c>
      <c r="I505" s="32"/>
      <c r="J505" s="39"/>
    </row>
    <row r="506" spans="2:10" x14ac:dyDescent="0.25">
      <c r="B506" s="28"/>
      <c r="C506" s="29"/>
      <c r="D506" s="47"/>
      <c r="E506" s="115" t="s">
        <v>1096</v>
      </c>
      <c r="F506" s="37" t="s">
        <v>3</v>
      </c>
      <c r="G506" s="115"/>
      <c r="H506" s="38">
        <v>3</v>
      </c>
      <c r="I506" s="32"/>
      <c r="J506" s="33"/>
    </row>
    <row r="507" spans="2:10" x14ac:dyDescent="0.25">
      <c r="B507" s="28"/>
      <c r="C507" s="29"/>
      <c r="D507" s="47" t="s">
        <v>1247</v>
      </c>
      <c r="E507" s="314" t="s">
        <v>656</v>
      </c>
      <c r="F507" s="37"/>
      <c r="G507" s="55"/>
      <c r="H507" s="38"/>
      <c r="I507" s="312"/>
      <c r="J507" s="313"/>
    </row>
    <row r="508" spans="2:10" x14ac:dyDescent="0.25">
      <c r="B508" s="28"/>
      <c r="C508" s="29"/>
      <c r="D508" s="47"/>
      <c r="E508" s="53" t="s">
        <v>1096</v>
      </c>
      <c r="F508" s="37" t="s">
        <v>3</v>
      </c>
      <c r="G508" s="117"/>
      <c r="H508" s="38">
        <v>2</v>
      </c>
      <c r="I508" s="32"/>
      <c r="J508" s="33"/>
    </row>
    <row r="509" spans="2:10" x14ac:dyDescent="0.25">
      <c r="B509" s="28"/>
      <c r="C509" s="29"/>
      <c r="D509" s="47"/>
      <c r="E509" s="53" t="s">
        <v>1097</v>
      </c>
      <c r="F509" s="37" t="s">
        <v>3</v>
      </c>
      <c r="G509" s="115"/>
      <c r="H509" s="38">
        <v>2</v>
      </c>
      <c r="I509" s="32"/>
      <c r="J509" s="33"/>
    </row>
    <row r="510" spans="2:10" ht="15.75" x14ac:dyDescent="0.25">
      <c r="B510" s="127"/>
      <c r="C510" s="390" t="s">
        <v>1615</v>
      </c>
      <c r="D510" s="391"/>
      <c r="E510" s="391"/>
      <c r="F510" s="391"/>
      <c r="G510" s="391"/>
      <c r="H510" s="391"/>
      <c r="I510" s="391"/>
      <c r="J510" s="392"/>
    </row>
    <row r="511" spans="2:10" x14ac:dyDescent="0.25">
      <c r="B511" s="28"/>
      <c r="C511" s="29"/>
      <c r="D511" s="47" t="s">
        <v>1245</v>
      </c>
      <c r="E511" s="314" t="s">
        <v>651</v>
      </c>
      <c r="F511" s="37"/>
      <c r="G511" s="55"/>
      <c r="H511" s="38"/>
      <c r="I511" s="312"/>
      <c r="J511" s="313"/>
    </row>
    <row r="512" spans="2:10" x14ac:dyDescent="0.25">
      <c r="B512" s="28"/>
      <c r="C512" s="29"/>
      <c r="D512" s="47"/>
      <c r="E512" s="53" t="s">
        <v>1098</v>
      </c>
      <c r="F512" s="37" t="s">
        <v>3</v>
      </c>
      <c r="G512" s="119"/>
      <c r="H512" s="38">
        <v>2</v>
      </c>
      <c r="I512" s="32"/>
      <c r="J512" s="33"/>
    </row>
    <row r="513" spans="1:10" x14ac:dyDescent="0.25">
      <c r="B513" s="122"/>
      <c r="C513" s="125"/>
      <c r="D513" s="47"/>
      <c r="E513" s="53" t="s">
        <v>1099</v>
      </c>
      <c r="F513" s="37" t="s">
        <v>3</v>
      </c>
      <c r="G513" s="55"/>
      <c r="H513" s="38">
        <v>2</v>
      </c>
      <c r="I513" s="32"/>
      <c r="J513" s="39"/>
    </row>
    <row r="514" spans="1:10" x14ac:dyDescent="0.25">
      <c r="B514" s="28"/>
      <c r="C514" s="29"/>
      <c r="D514" s="47"/>
      <c r="E514" s="53" t="s">
        <v>1100</v>
      </c>
      <c r="F514" s="37" t="s">
        <v>3</v>
      </c>
      <c r="G514" s="117"/>
      <c r="H514" s="38">
        <v>2</v>
      </c>
      <c r="I514" s="32"/>
      <c r="J514" s="33"/>
    </row>
    <row r="515" spans="1:10" x14ac:dyDescent="0.25">
      <c r="B515" s="28"/>
      <c r="C515" s="29"/>
      <c r="D515" s="47"/>
      <c r="E515" s="53" t="s">
        <v>1101</v>
      </c>
      <c r="F515" s="37" t="s">
        <v>3</v>
      </c>
      <c r="G515" s="120"/>
      <c r="H515" s="38">
        <v>2</v>
      </c>
      <c r="I515" s="32"/>
      <c r="J515" s="33"/>
    </row>
    <row r="516" spans="1:10" x14ac:dyDescent="0.25">
      <c r="B516" s="118"/>
      <c r="C516" s="121"/>
      <c r="D516" s="47"/>
      <c r="E516" s="115" t="s">
        <v>1102</v>
      </c>
      <c r="F516" s="25" t="s">
        <v>3</v>
      </c>
      <c r="G516" s="115"/>
      <c r="H516" s="38">
        <v>2</v>
      </c>
      <c r="I516" s="32"/>
      <c r="J516" s="33"/>
    </row>
    <row r="517" spans="1:10" ht="31.5" x14ac:dyDescent="0.25">
      <c r="B517" s="122"/>
      <c r="C517" s="125"/>
      <c r="D517" s="47" t="s">
        <v>1245</v>
      </c>
      <c r="E517" s="314" t="s">
        <v>652</v>
      </c>
      <c r="F517" s="37"/>
      <c r="G517" s="55"/>
      <c r="H517" s="38"/>
      <c r="I517" s="312"/>
      <c r="J517" s="313"/>
    </row>
    <row r="518" spans="1:10" x14ac:dyDescent="0.25">
      <c r="B518" s="40"/>
      <c r="C518" s="41"/>
      <c r="D518" s="47"/>
      <c r="E518" s="53" t="s">
        <v>653</v>
      </c>
      <c r="F518" s="129" t="s">
        <v>3</v>
      </c>
      <c r="G518" s="117" t="s">
        <v>1320</v>
      </c>
      <c r="H518" s="38">
        <v>5</v>
      </c>
      <c r="I518" s="32"/>
      <c r="J518" s="33"/>
    </row>
    <row r="519" spans="1:10" ht="15.75" x14ac:dyDescent="0.25">
      <c r="B519" s="127"/>
      <c r="C519" s="390" t="s">
        <v>1616</v>
      </c>
      <c r="D519" s="391"/>
      <c r="E519" s="391"/>
      <c r="F519" s="391"/>
      <c r="G519" s="391"/>
      <c r="H519" s="391"/>
      <c r="I519" s="391"/>
      <c r="J519" s="392"/>
    </row>
    <row r="520" spans="1:10" x14ac:dyDescent="0.25">
      <c r="B520" s="28"/>
      <c r="C520" s="29"/>
      <c r="D520" s="47" t="s">
        <v>1243</v>
      </c>
      <c r="E520" s="147" t="s">
        <v>654</v>
      </c>
      <c r="F520" s="37" t="s">
        <v>3</v>
      </c>
      <c r="G520" s="115"/>
      <c r="H520" s="38">
        <v>5</v>
      </c>
      <c r="I520" s="32"/>
      <c r="J520" s="33"/>
    </row>
    <row r="521" spans="1:10" x14ac:dyDescent="0.25">
      <c r="B521" s="122"/>
      <c r="C521" s="125"/>
      <c r="D521" s="47" t="s">
        <v>1244</v>
      </c>
      <c r="E521" s="314" t="s">
        <v>655</v>
      </c>
      <c r="F521" s="37"/>
      <c r="G521" s="55"/>
      <c r="H521" s="38"/>
      <c r="I521" s="312"/>
      <c r="J521" s="313"/>
    </row>
    <row r="522" spans="1:10" x14ac:dyDescent="0.25">
      <c r="B522" s="28"/>
      <c r="C522" s="29"/>
      <c r="D522" s="47"/>
      <c r="E522" s="53" t="s">
        <v>828</v>
      </c>
      <c r="F522" s="37" t="s">
        <v>3</v>
      </c>
      <c r="G522" s="119"/>
      <c r="H522" s="38">
        <v>5</v>
      </c>
      <c r="I522" s="32"/>
      <c r="J522" s="33"/>
    </row>
    <row r="523" spans="1:10" x14ac:dyDescent="0.25">
      <c r="B523" s="122"/>
      <c r="C523" s="125"/>
      <c r="D523" s="47"/>
      <c r="E523" s="53" t="s">
        <v>829</v>
      </c>
      <c r="F523" s="37" t="s">
        <v>3</v>
      </c>
      <c r="G523" s="55"/>
      <c r="H523" s="38">
        <v>2</v>
      </c>
      <c r="I523" s="32"/>
      <c r="J523" s="39"/>
    </row>
    <row r="524" spans="1:10" x14ac:dyDescent="0.25">
      <c r="B524" s="28"/>
      <c r="C524" s="29"/>
      <c r="D524" s="47"/>
      <c r="E524" s="53" t="s">
        <v>830</v>
      </c>
      <c r="F524" s="37" t="s">
        <v>3</v>
      </c>
      <c r="G524" s="117"/>
      <c r="H524" s="38">
        <v>2</v>
      </c>
      <c r="I524" s="32"/>
      <c r="J524" s="33"/>
    </row>
    <row r="525" spans="1:10" ht="19.5" thickBot="1" x14ac:dyDescent="0.3">
      <c r="B525" s="320"/>
      <c r="C525" s="321"/>
      <c r="D525" s="50"/>
      <c r="E525" s="174" t="s">
        <v>831</v>
      </c>
      <c r="F525" s="322" t="s">
        <v>3</v>
      </c>
      <c r="G525" s="323"/>
      <c r="H525" s="324">
        <v>2</v>
      </c>
      <c r="I525" s="325"/>
      <c r="J525" s="326"/>
    </row>
    <row r="526" spans="1:10" ht="19.5" thickBot="1" x14ac:dyDescent="0.35">
      <c r="A526" s="130"/>
      <c r="B526" s="130"/>
      <c r="C526" s="130"/>
      <c r="D526" s="316"/>
      <c r="E526" s="317"/>
      <c r="F526" s="130"/>
      <c r="G526" s="1"/>
      <c r="H526" s="212"/>
      <c r="I526" s="318"/>
      <c r="J526" s="130"/>
    </row>
    <row r="527" spans="1:10" ht="19.5" thickBot="1" x14ac:dyDescent="0.3">
      <c r="A527" s="12"/>
      <c r="B527" s="376" t="s">
        <v>1422</v>
      </c>
      <c r="C527" s="393"/>
      <c r="D527" s="393"/>
      <c r="E527" s="393"/>
      <c r="F527" s="393"/>
      <c r="G527" s="393"/>
      <c r="H527" s="393"/>
      <c r="I527" s="393"/>
      <c r="J527" s="394"/>
    </row>
    <row r="528" spans="1:10" ht="16.5" thickBot="1" x14ac:dyDescent="0.3">
      <c r="A528" s="14"/>
      <c r="B528" s="352" t="s">
        <v>1619</v>
      </c>
      <c r="C528" s="353"/>
      <c r="D528" s="353"/>
      <c r="E528" s="353"/>
      <c r="F528" s="353"/>
      <c r="G528" s="353"/>
      <c r="H528" s="353"/>
      <c r="I528" s="353"/>
      <c r="J528" s="354"/>
    </row>
    <row r="529" spans="1:10" ht="15.75" x14ac:dyDescent="0.25">
      <c r="A529" s="22"/>
      <c r="B529" s="13"/>
      <c r="C529" s="355" t="s">
        <v>1423</v>
      </c>
      <c r="D529" s="355"/>
      <c r="E529" s="355"/>
      <c r="F529" s="355"/>
      <c r="G529" s="355"/>
      <c r="H529" s="355"/>
      <c r="I529" s="355"/>
      <c r="J529" s="356"/>
    </row>
    <row r="530" spans="1:10" x14ac:dyDescent="0.25">
      <c r="B530" s="15"/>
      <c r="C530" s="16"/>
      <c r="D530" s="17" t="s">
        <v>432</v>
      </c>
      <c r="E530" s="112" t="s">
        <v>216</v>
      </c>
      <c r="F530" s="18" t="s">
        <v>2</v>
      </c>
      <c r="G530" s="69"/>
      <c r="H530" s="19">
        <v>10</v>
      </c>
      <c r="I530" s="20"/>
      <c r="J530" s="131"/>
    </row>
    <row r="531" spans="1:10" x14ac:dyDescent="0.25">
      <c r="B531" s="23"/>
      <c r="C531" s="132"/>
      <c r="D531" s="17" t="s">
        <v>433</v>
      </c>
      <c r="E531" s="52" t="s">
        <v>832</v>
      </c>
      <c r="F531" s="18" t="s">
        <v>65</v>
      </c>
      <c r="G531" s="115"/>
      <c r="H531" s="19">
        <v>5</v>
      </c>
      <c r="I531" s="20"/>
      <c r="J531" s="133"/>
    </row>
    <row r="532" spans="1:10" x14ac:dyDescent="0.25">
      <c r="B532" s="15"/>
      <c r="C532" s="16"/>
      <c r="D532" s="17" t="s">
        <v>434</v>
      </c>
      <c r="E532" s="112" t="s">
        <v>217</v>
      </c>
      <c r="F532" s="18" t="s">
        <v>2</v>
      </c>
      <c r="G532" s="69"/>
      <c r="H532" s="19">
        <v>10</v>
      </c>
      <c r="I532" s="20"/>
      <c r="J532" s="131"/>
    </row>
    <row r="533" spans="1:10" ht="31.5" x14ac:dyDescent="0.25">
      <c r="B533" s="23"/>
      <c r="C533" s="132"/>
      <c r="D533" s="17" t="s">
        <v>1250</v>
      </c>
      <c r="E533" s="52" t="s">
        <v>35</v>
      </c>
      <c r="F533" s="18" t="s">
        <v>2</v>
      </c>
      <c r="G533" s="115"/>
      <c r="H533" s="19">
        <v>5</v>
      </c>
      <c r="I533" s="20"/>
      <c r="J533" s="133"/>
    </row>
    <row r="534" spans="1:10" ht="15.75" x14ac:dyDescent="0.25">
      <c r="B534" s="49"/>
      <c r="C534" s="357" t="s">
        <v>1424</v>
      </c>
      <c r="D534" s="357"/>
      <c r="E534" s="357"/>
      <c r="F534" s="357"/>
      <c r="G534" s="357"/>
      <c r="H534" s="357"/>
      <c r="I534" s="357"/>
      <c r="J534" s="358"/>
    </row>
    <row r="535" spans="1:10" ht="32.25" thickBot="1" x14ac:dyDescent="0.3">
      <c r="B535" s="15"/>
      <c r="C535" s="16"/>
      <c r="D535" s="17" t="s">
        <v>435</v>
      </c>
      <c r="E535" s="112" t="s">
        <v>833</v>
      </c>
      <c r="F535" s="18" t="s">
        <v>192</v>
      </c>
      <c r="G535" s="69"/>
      <c r="H535" s="19">
        <v>10</v>
      </c>
      <c r="I535" s="20"/>
      <c r="J535" s="131"/>
    </row>
    <row r="536" spans="1:10" ht="16.5" thickBot="1" x14ac:dyDescent="0.3">
      <c r="B536" s="352" t="s">
        <v>1620</v>
      </c>
      <c r="C536" s="353"/>
      <c r="D536" s="353"/>
      <c r="E536" s="353"/>
      <c r="F536" s="353"/>
      <c r="G536" s="353"/>
      <c r="H536" s="353"/>
      <c r="I536" s="353"/>
      <c r="J536" s="354"/>
    </row>
    <row r="537" spans="1:10" ht="15.75" x14ac:dyDescent="0.25">
      <c r="B537" s="46"/>
      <c r="C537" s="355" t="s">
        <v>1425</v>
      </c>
      <c r="D537" s="355"/>
      <c r="E537" s="355"/>
      <c r="F537" s="355"/>
      <c r="G537" s="355"/>
      <c r="H537" s="355"/>
      <c r="I537" s="355"/>
      <c r="J537" s="356"/>
    </row>
    <row r="538" spans="1:10" ht="31.5" x14ac:dyDescent="0.25">
      <c r="B538" s="15"/>
      <c r="C538" s="16"/>
      <c r="D538" s="17" t="s">
        <v>436</v>
      </c>
      <c r="E538" s="112" t="s">
        <v>36</v>
      </c>
      <c r="F538" s="18" t="s">
        <v>2</v>
      </c>
      <c r="G538" s="69"/>
      <c r="H538" s="19">
        <v>10</v>
      </c>
      <c r="I538" s="20"/>
      <c r="J538" s="131"/>
    </row>
    <row r="539" spans="1:10" x14ac:dyDescent="0.25">
      <c r="B539" s="134"/>
      <c r="C539" s="135"/>
      <c r="D539" s="17" t="s">
        <v>1251</v>
      </c>
      <c r="E539" s="53" t="s">
        <v>1426</v>
      </c>
      <c r="F539" s="18" t="s">
        <v>2</v>
      </c>
      <c r="G539" s="136"/>
      <c r="H539" s="19">
        <v>5</v>
      </c>
      <c r="I539" s="57"/>
      <c r="J539" s="137"/>
    </row>
    <row r="540" spans="1:10" x14ac:dyDescent="0.25">
      <c r="B540" s="138"/>
      <c r="C540" s="139"/>
      <c r="D540" s="17" t="s">
        <v>1252</v>
      </c>
      <c r="E540" s="53" t="s">
        <v>1621</v>
      </c>
      <c r="F540" s="18" t="s">
        <v>2</v>
      </c>
      <c r="G540" s="114"/>
      <c r="H540" s="19">
        <v>5</v>
      </c>
      <c r="I540" s="57"/>
      <c r="J540" s="140"/>
    </row>
    <row r="541" spans="1:10" ht="15.75" x14ac:dyDescent="0.25">
      <c r="B541" s="13"/>
      <c r="C541" s="357" t="s">
        <v>1622</v>
      </c>
      <c r="D541" s="357"/>
      <c r="E541" s="357"/>
      <c r="F541" s="357"/>
      <c r="G541" s="357"/>
      <c r="H541" s="357"/>
      <c r="I541" s="357"/>
      <c r="J541" s="358"/>
    </row>
    <row r="542" spans="1:10" ht="31.5" x14ac:dyDescent="0.25">
      <c r="B542" s="15"/>
      <c r="C542" s="16"/>
      <c r="D542" s="17" t="s">
        <v>437</v>
      </c>
      <c r="E542" s="112" t="s">
        <v>37</v>
      </c>
      <c r="F542" s="18" t="s">
        <v>3</v>
      </c>
      <c r="G542" s="69"/>
      <c r="H542" s="19">
        <v>5</v>
      </c>
      <c r="I542" s="57"/>
      <c r="J542" s="131"/>
    </row>
    <row r="543" spans="1:10" ht="31.5" x14ac:dyDescent="0.25">
      <c r="B543" s="15"/>
      <c r="C543" s="16"/>
      <c r="D543" s="17" t="s">
        <v>438</v>
      </c>
      <c r="E543" s="112" t="s">
        <v>657</v>
      </c>
      <c r="F543" s="18" t="s">
        <v>3</v>
      </c>
      <c r="G543" s="69"/>
      <c r="H543" s="19">
        <v>10</v>
      </c>
      <c r="I543" s="57"/>
      <c r="J543" s="131"/>
    </row>
    <row r="544" spans="1:10" x14ac:dyDescent="0.25">
      <c r="B544" s="23"/>
      <c r="C544" s="132"/>
      <c r="D544" s="17" t="s">
        <v>1253</v>
      </c>
      <c r="E544" s="52" t="s">
        <v>38</v>
      </c>
      <c r="F544" s="18" t="s">
        <v>3</v>
      </c>
      <c r="G544" s="115"/>
      <c r="H544" s="19">
        <v>5</v>
      </c>
      <c r="I544" s="57"/>
      <c r="J544" s="133"/>
    </row>
    <row r="545" spans="2:10" ht="15.75" x14ac:dyDescent="0.25">
      <c r="B545" s="49"/>
      <c r="C545" s="357" t="s">
        <v>1623</v>
      </c>
      <c r="D545" s="357"/>
      <c r="E545" s="357"/>
      <c r="F545" s="357"/>
      <c r="G545" s="357"/>
      <c r="H545" s="357"/>
      <c r="I545" s="357"/>
      <c r="J545" s="358"/>
    </row>
    <row r="546" spans="2:10" x14ac:dyDescent="0.25">
      <c r="B546" s="15"/>
      <c r="C546" s="16"/>
      <c r="D546" s="17" t="s">
        <v>439</v>
      </c>
      <c r="E546" s="112" t="s">
        <v>734</v>
      </c>
      <c r="F546" s="18" t="s">
        <v>26</v>
      </c>
      <c r="G546" s="69"/>
      <c r="H546" s="19">
        <v>5</v>
      </c>
      <c r="I546" s="57"/>
      <c r="J546" s="131"/>
    </row>
    <row r="547" spans="2:10" x14ac:dyDescent="0.25">
      <c r="B547" s="23"/>
      <c r="C547" s="132"/>
      <c r="D547" s="17" t="s">
        <v>440</v>
      </c>
      <c r="E547" s="52" t="s">
        <v>735</v>
      </c>
      <c r="F547" s="18" t="s">
        <v>26</v>
      </c>
      <c r="G547" s="115"/>
      <c r="H547" s="19">
        <v>10</v>
      </c>
      <c r="I547" s="57"/>
      <c r="J547" s="141"/>
    </row>
    <row r="548" spans="2:10" ht="31.5" x14ac:dyDescent="0.25">
      <c r="B548" s="142"/>
      <c r="C548" s="88"/>
      <c r="D548" s="17" t="s">
        <v>441</v>
      </c>
      <c r="E548" s="143" t="s">
        <v>834</v>
      </c>
      <c r="F548" s="18" t="s">
        <v>65</v>
      </c>
      <c r="G548" s="104"/>
      <c r="H548" s="144">
        <v>5</v>
      </c>
      <c r="I548" s="57"/>
      <c r="J548" s="145"/>
    </row>
    <row r="549" spans="2:10" ht="15.75" x14ac:dyDescent="0.25">
      <c r="B549" s="13"/>
      <c r="C549" s="357" t="s">
        <v>1624</v>
      </c>
      <c r="D549" s="357"/>
      <c r="E549" s="357"/>
      <c r="F549" s="357"/>
      <c r="G549" s="357"/>
      <c r="H549" s="357"/>
      <c r="I549" s="357"/>
      <c r="J549" s="358"/>
    </row>
    <row r="550" spans="2:10" x14ac:dyDescent="0.25">
      <c r="B550" s="15"/>
      <c r="C550" s="16"/>
      <c r="D550" s="17" t="s">
        <v>1254</v>
      </c>
      <c r="E550" s="112" t="s">
        <v>39</v>
      </c>
      <c r="F550" s="18" t="s">
        <v>2</v>
      </c>
      <c r="G550" s="69"/>
      <c r="H550" s="19">
        <v>5</v>
      </c>
      <c r="I550" s="57"/>
      <c r="J550" s="131"/>
    </row>
    <row r="551" spans="2:10" ht="31.5" x14ac:dyDescent="0.25">
      <c r="B551" s="138"/>
      <c r="C551" s="139"/>
      <c r="D551" s="17" t="s">
        <v>1255</v>
      </c>
      <c r="E551" s="53" t="s">
        <v>40</v>
      </c>
      <c r="F551" s="18" t="s">
        <v>60</v>
      </c>
      <c r="G551" s="114"/>
      <c r="H551" s="144">
        <v>5</v>
      </c>
      <c r="I551" s="57"/>
      <c r="J551" s="140"/>
    </row>
    <row r="552" spans="2:10" ht="15.75" x14ac:dyDescent="0.25">
      <c r="B552" s="13"/>
      <c r="C552" s="357" t="s">
        <v>1625</v>
      </c>
      <c r="D552" s="357"/>
      <c r="E552" s="357"/>
      <c r="F552" s="357"/>
      <c r="G552" s="357"/>
      <c r="H552" s="357"/>
      <c r="I552" s="357"/>
      <c r="J552" s="358"/>
    </row>
    <row r="553" spans="2:10" x14ac:dyDescent="0.25">
      <c r="B553" s="15"/>
      <c r="C553" s="16"/>
      <c r="D553" s="17" t="s">
        <v>442</v>
      </c>
      <c r="E553" s="112" t="s">
        <v>658</v>
      </c>
      <c r="F553" s="18" t="s">
        <v>2</v>
      </c>
      <c r="G553" s="69"/>
      <c r="H553" s="19">
        <v>5</v>
      </c>
      <c r="I553" s="57"/>
      <c r="J553" s="131"/>
    </row>
    <row r="554" spans="2:10" x14ac:dyDescent="0.25">
      <c r="B554" s="15"/>
      <c r="C554" s="16"/>
      <c r="D554" s="17" t="s">
        <v>443</v>
      </c>
      <c r="E554" s="112" t="s">
        <v>41</v>
      </c>
      <c r="F554" s="18" t="s">
        <v>7</v>
      </c>
      <c r="G554" s="69"/>
      <c r="H554" s="19">
        <v>5</v>
      </c>
      <c r="I554" s="57"/>
      <c r="J554" s="131"/>
    </row>
    <row r="555" spans="2:10" ht="15.75" x14ac:dyDescent="0.25">
      <c r="B555" s="49"/>
      <c r="C555" s="400" t="s">
        <v>1427</v>
      </c>
      <c r="D555" s="400"/>
      <c r="E555" s="400"/>
      <c r="F555" s="400"/>
      <c r="G555" s="400"/>
      <c r="H555" s="400"/>
      <c r="I555" s="400"/>
      <c r="J555" s="401"/>
    </row>
    <row r="556" spans="2:10" ht="31.5" x14ac:dyDescent="0.25">
      <c r="B556" s="28"/>
      <c r="C556" s="139"/>
      <c r="D556" s="17" t="s">
        <v>444</v>
      </c>
      <c r="E556" s="147" t="s">
        <v>42</v>
      </c>
      <c r="F556" s="63" t="s">
        <v>26</v>
      </c>
      <c r="G556" s="147"/>
      <c r="H556" s="65">
        <v>5</v>
      </c>
      <c r="I556" s="57"/>
      <c r="J556" s="140"/>
    </row>
    <row r="557" spans="2:10" x14ac:dyDescent="0.25">
      <c r="B557" s="142"/>
      <c r="C557" s="135"/>
      <c r="D557" s="102" t="s">
        <v>445</v>
      </c>
      <c r="E557" s="143" t="s">
        <v>835</v>
      </c>
      <c r="F557" s="103" t="s">
        <v>3</v>
      </c>
      <c r="G557" s="104"/>
      <c r="H557" s="144">
        <v>10</v>
      </c>
      <c r="I557" s="57"/>
      <c r="J557" s="148"/>
    </row>
    <row r="558" spans="2:10" ht="15.75" x14ac:dyDescent="0.25">
      <c r="B558" s="13"/>
      <c r="C558" s="400" t="s">
        <v>1626</v>
      </c>
      <c r="D558" s="400"/>
      <c r="E558" s="400"/>
      <c r="F558" s="400"/>
      <c r="G558" s="400"/>
      <c r="H558" s="400"/>
      <c r="I558" s="400"/>
      <c r="J558" s="401"/>
    </row>
    <row r="559" spans="2:10" x14ac:dyDescent="0.25">
      <c r="B559" s="28"/>
      <c r="C559" s="139"/>
      <c r="D559" s="17" t="s">
        <v>446</v>
      </c>
      <c r="E559" s="147" t="s">
        <v>43</v>
      </c>
      <c r="F559" s="63" t="s">
        <v>25</v>
      </c>
      <c r="G559" s="147"/>
      <c r="H559" s="65">
        <v>5</v>
      </c>
      <c r="I559" s="57"/>
      <c r="J559" s="140"/>
    </row>
    <row r="560" spans="2:10" ht="19.5" thickBot="1" x14ac:dyDescent="0.3">
      <c r="B560" s="28"/>
      <c r="C560" s="139"/>
      <c r="D560" s="17" t="s">
        <v>446</v>
      </c>
      <c r="E560" s="147" t="s">
        <v>44</v>
      </c>
      <c r="F560" s="63" t="s">
        <v>25</v>
      </c>
      <c r="G560" s="147"/>
      <c r="H560" s="65">
        <v>5</v>
      </c>
      <c r="I560" s="57"/>
      <c r="J560" s="140"/>
    </row>
    <row r="561" spans="1:10" ht="16.5" thickBot="1" x14ac:dyDescent="0.3">
      <c r="B561" s="402" t="s">
        <v>1627</v>
      </c>
      <c r="C561" s="403"/>
      <c r="D561" s="403"/>
      <c r="E561" s="403"/>
      <c r="F561" s="403"/>
      <c r="G561" s="403"/>
      <c r="H561" s="403"/>
      <c r="I561" s="403"/>
      <c r="J561" s="404"/>
    </row>
    <row r="562" spans="1:10" ht="15.75" x14ac:dyDescent="0.25">
      <c r="B562" s="13"/>
      <c r="C562" s="355" t="s">
        <v>1428</v>
      </c>
      <c r="D562" s="355"/>
      <c r="E562" s="355"/>
      <c r="F562" s="355"/>
      <c r="G562" s="355"/>
      <c r="H562" s="355"/>
      <c r="I562" s="355"/>
      <c r="J562" s="356"/>
    </row>
    <row r="563" spans="1:10" x14ac:dyDescent="0.25">
      <c r="B563" s="122"/>
      <c r="C563" s="125"/>
      <c r="D563" s="47" t="s">
        <v>447</v>
      </c>
      <c r="E563" s="314" t="s">
        <v>655</v>
      </c>
      <c r="F563" s="37"/>
      <c r="G563" s="55"/>
      <c r="H563" s="38"/>
      <c r="I563" s="312"/>
      <c r="J563" s="313"/>
    </row>
    <row r="564" spans="1:10" x14ac:dyDescent="0.25">
      <c r="B564" s="15"/>
      <c r="C564" s="16"/>
      <c r="D564" s="17"/>
      <c r="E564" s="112" t="s">
        <v>643</v>
      </c>
      <c r="F564" s="18" t="s">
        <v>3</v>
      </c>
      <c r="G564" s="69"/>
      <c r="H564" s="19">
        <v>2</v>
      </c>
      <c r="I564" s="57"/>
      <c r="J564" s="131"/>
    </row>
    <row r="565" spans="1:10" x14ac:dyDescent="0.25">
      <c r="B565" s="15"/>
      <c r="C565" s="16"/>
      <c r="D565" s="17"/>
      <c r="E565" s="112" t="s">
        <v>645</v>
      </c>
      <c r="F565" s="18" t="s">
        <v>3</v>
      </c>
      <c r="G565" s="69"/>
      <c r="H565" s="19">
        <v>2</v>
      </c>
      <c r="I565" s="57"/>
      <c r="J565" s="131"/>
    </row>
    <row r="566" spans="1:10" x14ac:dyDescent="0.25">
      <c r="B566" s="15"/>
      <c r="C566" s="16"/>
      <c r="D566" s="17"/>
      <c r="E566" s="112" t="s">
        <v>795</v>
      </c>
      <c r="F566" s="18" t="s">
        <v>3</v>
      </c>
      <c r="G566" s="69"/>
      <c r="H566" s="19">
        <v>2</v>
      </c>
      <c r="I566" s="57"/>
      <c r="J566" s="131"/>
    </row>
    <row r="567" spans="1:10" x14ac:dyDescent="0.25">
      <c r="B567" s="15"/>
      <c r="C567" s="16"/>
      <c r="D567" s="17"/>
      <c r="E567" s="112" t="s">
        <v>836</v>
      </c>
      <c r="F567" s="18" t="s">
        <v>3</v>
      </c>
      <c r="G567" s="69"/>
      <c r="H567" s="19">
        <v>2</v>
      </c>
      <c r="I567" s="57"/>
      <c r="J567" s="131"/>
    </row>
    <row r="568" spans="1:10" x14ac:dyDescent="0.25">
      <c r="B568" s="15"/>
      <c r="C568" s="16"/>
      <c r="D568" s="17"/>
      <c r="E568" s="112" t="s">
        <v>837</v>
      </c>
      <c r="F568" s="18" t="s">
        <v>3</v>
      </c>
      <c r="G568" s="69"/>
      <c r="H568" s="19">
        <v>2</v>
      </c>
      <c r="I568" s="57"/>
      <c r="J568" s="131"/>
    </row>
    <row r="569" spans="1:10" x14ac:dyDescent="0.25">
      <c r="B569" s="15"/>
      <c r="C569" s="16"/>
      <c r="D569" s="17"/>
      <c r="E569" s="112" t="s">
        <v>838</v>
      </c>
      <c r="F569" s="18" t="s">
        <v>3</v>
      </c>
      <c r="G569" s="69"/>
      <c r="H569" s="19">
        <v>2</v>
      </c>
      <c r="I569" s="57"/>
      <c r="J569" s="131"/>
    </row>
    <row r="570" spans="1:10" ht="15.75" x14ac:dyDescent="0.25">
      <c r="A570" s="12"/>
      <c r="B570" s="13"/>
      <c r="C570" s="384" t="s">
        <v>1429</v>
      </c>
      <c r="D570" s="357"/>
      <c r="E570" s="357"/>
      <c r="F570" s="357"/>
      <c r="G570" s="357"/>
      <c r="H570" s="357"/>
      <c r="I570" s="357"/>
      <c r="J570" s="358"/>
    </row>
    <row r="571" spans="1:10" x14ac:dyDescent="0.25">
      <c r="A571" s="149"/>
      <c r="B571" s="16"/>
      <c r="C571" s="16"/>
      <c r="D571" s="17" t="s">
        <v>448</v>
      </c>
      <c r="E571" s="112" t="s">
        <v>659</v>
      </c>
      <c r="F571" s="18" t="s">
        <v>193</v>
      </c>
      <c r="G571" s="69"/>
      <c r="H571" s="19">
        <v>10</v>
      </c>
      <c r="I571" s="57"/>
      <c r="J571" s="131"/>
    </row>
    <row r="572" spans="1:10" x14ac:dyDescent="0.25">
      <c r="A572" s="149"/>
      <c r="B572" s="16"/>
      <c r="C572" s="16"/>
      <c r="D572" s="17" t="s">
        <v>449</v>
      </c>
      <c r="E572" s="112" t="s">
        <v>45</v>
      </c>
      <c r="F572" s="18"/>
      <c r="G572" s="69"/>
      <c r="H572" s="19">
        <v>5</v>
      </c>
      <c r="I572" s="57"/>
      <c r="J572" s="131"/>
    </row>
    <row r="573" spans="1:10" ht="31.5" x14ac:dyDescent="0.25">
      <c r="A573" s="22"/>
      <c r="B573" s="23"/>
      <c r="C573" s="132"/>
      <c r="D573" s="17" t="s">
        <v>660</v>
      </c>
      <c r="E573" s="52" t="s">
        <v>1321</v>
      </c>
      <c r="F573" s="18" t="s">
        <v>3</v>
      </c>
      <c r="G573" s="115"/>
      <c r="H573" s="19">
        <v>10</v>
      </c>
      <c r="I573" s="20"/>
      <c r="J573" s="133"/>
    </row>
    <row r="574" spans="1:10" ht="15.75" x14ac:dyDescent="0.25">
      <c r="B574" s="13"/>
      <c r="C574" s="384" t="s">
        <v>1628</v>
      </c>
      <c r="D574" s="357"/>
      <c r="E574" s="357"/>
      <c r="F574" s="357"/>
      <c r="G574" s="357"/>
      <c r="H574" s="357"/>
      <c r="I574" s="357"/>
      <c r="J574" s="358"/>
    </row>
    <row r="575" spans="1:10" ht="31.5" x14ac:dyDescent="0.25">
      <c r="B575" s="122"/>
      <c r="C575" s="125"/>
      <c r="D575" s="47" t="s">
        <v>450</v>
      </c>
      <c r="E575" s="314" t="s">
        <v>841</v>
      </c>
      <c r="F575" s="37"/>
      <c r="G575" s="55"/>
      <c r="H575" s="38"/>
      <c r="I575" s="332"/>
      <c r="J575" s="313"/>
    </row>
    <row r="576" spans="1:10" ht="31.5" x14ac:dyDescent="0.25">
      <c r="B576" s="23"/>
      <c r="C576" s="132"/>
      <c r="D576" s="17"/>
      <c r="E576" s="115" t="s">
        <v>839</v>
      </c>
      <c r="F576" s="18" t="s">
        <v>3</v>
      </c>
      <c r="G576" s="115"/>
      <c r="H576" s="19">
        <v>10</v>
      </c>
      <c r="I576" s="20"/>
      <c r="J576" s="133"/>
    </row>
    <row r="577" spans="1:10" ht="31.5" x14ac:dyDescent="0.25">
      <c r="B577" s="151"/>
      <c r="C577" s="152"/>
      <c r="D577" s="17"/>
      <c r="E577" s="75" t="s">
        <v>840</v>
      </c>
      <c r="F577" s="74" t="s">
        <v>3</v>
      </c>
      <c r="G577" s="75" t="s">
        <v>1322</v>
      </c>
      <c r="H577" s="76">
        <v>10</v>
      </c>
      <c r="I577" s="20"/>
      <c r="J577" s="145"/>
    </row>
    <row r="578" spans="1:10" ht="31.5" x14ac:dyDescent="0.25">
      <c r="B578" s="122"/>
      <c r="C578" s="125"/>
      <c r="D578" s="47" t="s">
        <v>451</v>
      </c>
      <c r="E578" s="314" t="s">
        <v>736</v>
      </c>
      <c r="F578" s="37"/>
      <c r="G578" s="55"/>
      <c r="H578" s="38"/>
      <c r="I578" s="332"/>
      <c r="J578" s="313"/>
    </row>
    <row r="579" spans="1:10" ht="31.5" x14ac:dyDescent="0.25">
      <c r="B579" s="23"/>
      <c r="C579" s="132"/>
      <c r="D579" s="17"/>
      <c r="E579" s="115" t="s">
        <v>839</v>
      </c>
      <c r="F579" s="18" t="s">
        <v>3</v>
      </c>
      <c r="G579" s="115"/>
      <c r="H579" s="19">
        <v>5</v>
      </c>
      <c r="I579" s="20"/>
      <c r="J579" s="133"/>
    </row>
    <row r="580" spans="1:10" x14ac:dyDescent="0.25">
      <c r="B580" s="151"/>
      <c r="C580" s="152"/>
      <c r="D580" s="17"/>
      <c r="E580" s="75" t="s">
        <v>840</v>
      </c>
      <c r="F580" s="74" t="s">
        <v>3</v>
      </c>
      <c r="G580" s="75"/>
      <c r="H580" s="76">
        <v>5</v>
      </c>
      <c r="I580" s="20"/>
      <c r="J580" s="145"/>
    </row>
    <row r="581" spans="1:10" ht="31.5" x14ac:dyDescent="0.25">
      <c r="B581" s="122"/>
      <c r="C581" s="125"/>
      <c r="D581" s="47" t="s">
        <v>1256</v>
      </c>
      <c r="E581" s="314" t="s">
        <v>46</v>
      </c>
      <c r="F581" s="37"/>
      <c r="G581" s="55"/>
      <c r="H581" s="38"/>
      <c r="I581" s="332"/>
      <c r="J581" s="313"/>
    </row>
    <row r="582" spans="1:10" ht="31.5" x14ac:dyDescent="0.25">
      <c r="B582" s="23"/>
      <c r="C582" s="132"/>
      <c r="D582" s="17"/>
      <c r="E582" s="115" t="s">
        <v>839</v>
      </c>
      <c r="F582" s="18" t="s">
        <v>3</v>
      </c>
      <c r="G582" s="115"/>
      <c r="H582" s="19">
        <v>5</v>
      </c>
      <c r="I582" s="20"/>
      <c r="J582" s="133"/>
    </row>
    <row r="583" spans="1:10" x14ac:dyDescent="0.25">
      <c r="B583" s="134"/>
      <c r="C583" s="135"/>
      <c r="D583" s="102"/>
      <c r="E583" s="136" t="s">
        <v>840</v>
      </c>
      <c r="F583" s="91" t="s">
        <v>3</v>
      </c>
      <c r="G583" s="136"/>
      <c r="H583" s="146">
        <v>5</v>
      </c>
      <c r="I583" s="48"/>
      <c r="J583" s="145"/>
    </row>
    <row r="584" spans="1:10" ht="15.75" x14ac:dyDescent="0.25">
      <c r="B584" s="49"/>
      <c r="C584" s="357" t="s">
        <v>1629</v>
      </c>
      <c r="D584" s="357"/>
      <c r="E584" s="357"/>
      <c r="F584" s="357"/>
      <c r="G584" s="357"/>
      <c r="H584" s="357"/>
      <c r="I584" s="357"/>
      <c r="J584" s="358"/>
    </row>
    <row r="585" spans="1:10" x14ac:dyDescent="0.25">
      <c r="A585" s="150"/>
      <c r="B585" s="16"/>
      <c r="C585" s="16"/>
      <c r="D585" s="17" t="s">
        <v>452</v>
      </c>
      <c r="E585" s="112" t="s">
        <v>842</v>
      </c>
      <c r="F585" s="18" t="s">
        <v>26</v>
      </c>
      <c r="G585" s="69"/>
      <c r="H585" s="19">
        <v>5</v>
      </c>
      <c r="I585" s="20"/>
      <c r="J585" s="131"/>
    </row>
    <row r="586" spans="1:10" ht="15.75" x14ac:dyDescent="0.25">
      <c r="B586" s="154"/>
      <c r="C586" s="384" t="s">
        <v>1430</v>
      </c>
      <c r="D586" s="357"/>
      <c r="E586" s="357"/>
      <c r="F586" s="357"/>
      <c r="G586" s="357"/>
      <c r="H586" s="357"/>
      <c r="I586" s="357"/>
      <c r="J586" s="358"/>
    </row>
    <row r="587" spans="1:10" ht="48" thickBot="1" x14ac:dyDescent="0.3">
      <c r="B587" s="155"/>
      <c r="C587" s="16"/>
      <c r="D587" s="17" t="s">
        <v>453</v>
      </c>
      <c r="E587" s="112" t="s">
        <v>843</v>
      </c>
      <c r="F587" s="18" t="s">
        <v>62</v>
      </c>
      <c r="G587" s="69" t="s">
        <v>47</v>
      </c>
      <c r="H587" s="19">
        <v>5</v>
      </c>
      <c r="I587" s="20"/>
      <c r="J587" s="131"/>
    </row>
    <row r="588" spans="1:10" ht="16.5" thickBot="1" x14ac:dyDescent="0.3">
      <c r="B588" s="352" t="s">
        <v>1630</v>
      </c>
      <c r="C588" s="353"/>
      <c r="D588" s="353"/>
      <c r="E588" s="353"/>
      <c r="F588" s="353"/>
      <c r="G588" s="353"/>
      <c r="H588" s="353"/>
      <c r="I588" s="353"/>
      <c r="J588" s="354"/>
    </row>
    <row r="589" spans="1:10" ht="15.75" x14ac:dyDescent="0.25">
      <c r="B589" s="13"/>
      <c r="C589" s="355" t="s">
        <v>1431</v>
      </c>
      <c r="D589" s="355"/>
      <c r="E589" s="355"/>
      <c r="F589" s="355"/>
      <c r="G589" s="355"/>
      <c r="H589" s="355"/>
      <c r="I589" s="355"/>
      <c r="J589" s="356"/>
    </row>
    <row r="590" spans="1:10" x14ac:dyDescent="0.25">
      <c r="B590" s="23"/>
      <c r="C590" s="132"/>
      <c r="D590" s="17" t="s">
        <v>454</v>
      </c>
      <c r="E590" s="115" t="s">
        <v>1323</v>
      </c>
      <c r="F590" s="18" t="s">
        <v>3</v>
      </c>
      <c r="G590" s="115"/>
      <c r="H590" s="19">
        <v>5</v>
      </c>
      <c r="I590" s="20"/>
      <c r="J590" s="133"/>
    </row>
    <row r="591" spans="1:10" x14ac:dyDescent="0.25">
      <c r="B591" s="151"/>
      <c r="C591" s="152"/>
      <c r="D591" s="17" t="s">
        <v>455</v>
      </c>
      <c r="E591" s="75" t="s">
        <v>218</v>
      </c>
      <c r="F591" s="74" t="s">
        <v>3</v>
      </c>
      <c r="G591" s="75"/>
      <c r="H591" s="76">
        <v>5</v>
      </c>
      <c r="I591" s="20"/>
      <c r="J591" s="145"/>
    </row>
    <row r="592" spans="1:10" ht="31.5" x14ac:dyDescent="0.25">
      <c r="B592" s="122"/>
      <c r="C592" s="125"/>
      <c r="D592" s="17" t="s">
        <v>456</v>
      </c>
      <c r="E592" s="314" t="s">
        <v>844</v>
      </c>
      <c r="F592" s="37"/>
      <c r="G592" s="55"/>
      <c r="H592" s="38"/>
      <c r="I592" s="332"/>
      <c r="J592" s="313"/>
    </row>
    <row r="593" spans="1:10" x14ac:dyDescent="0.25">
      <c r="B593" s="15"/>
      <c r="C593" s="16"/>
      <c r="D593" s="17"/>
      <c r="E593" s="112" t="s">
        <v>845</v>
      </c>
      <c r="F593" s="18" t="s">
        <v>3</v>
      </c>
      <c r="G593" s="69"/>
      <c r="H593" s="19">
        <v>5</v>
      </c>
      <c r="I593" s="57"/>
      <c r="J593" s="131"/>
    </row>
    <row r="594" spans="1:10" x14ac:dyDescent="0.25">
      <c r="B594" s="15"/>
      <c r="C594" s="16"/>
      <c r="D594" s="17"/>
      <c r="E594" s="112" t="s">
        <v>846</v>
      </c>
      <c r="F594" s="18" t="s">
        <v>3</v>
      </c>
      <c r="G594" s="69"/>
      <c r="H594" s="19">
        <v>5</v>
      </c>
      <c r="I594" s="57"/>
      <c r="J594" s="131"/>
    </row>
    <row r="595" spans="1:10" x14ac:dyDescent="0.25">
      <c r="B595" s="15"/>
      <c r="C595" s="16"/>
      <c r="D595" s="17"/>
      <c r="E595" s="112" t="s">
        <v>847</v>
      </c>
      <c r="F595" s="18" t="s">
        <v>3</v>
      </c>
      <c r="G595" s="69"/>
      <c r="H595" s="19">
        <v>5</v>
      </c>
      <c r="I595" s="57"/>
      <c r="J595" s="131"/>
    </row>
    <row r="596" spans="1:10" ht="31.5" x14ac:dyDescent="0.25">
      <c r="B596" s="122"/>
      <c r="C596" s="125"/>
      <c r="D596" s="17" t="s">
        <v>1257</v>
      </c>
      <c r="E596" s="314" t="s">
        <v>848</v>
      </c>
      <c r="F596" s="37"/>
      <c r="G596" s="55"/>
      <c r="H596" s="38"/>
      <c r="I596" s="332"/>
      <c r="J596" s="313"/>
    </row>
    <row r="597" spans="1:10" x14ac:dyDescent="0.25">
      <c r="B597" s="15"/>
      <c r="C597" s="16"/>
      <c r="D597" s="17"/>
      <c r="E597" s="112" t="s">
        <v>845</v>
      </c>
      <c r="F597" s="18" t="s">
        <v>3</v>
      </c>
      <c r="G597" s="69"/>
      <c r="H597" s="19">
        <v>5</v>
      </c>
      <c r="I597" s="57"/>
      <c r="J597" s="131"/>
    </row>
    <row r="598" spans="1:10" x14ac:dyDescent="0.25">
      <c r="B598" s="15"/>
      <c r="C598" s="16"/>
      <c r="D598" s="17"/>
      <c r="E598" s="112" t="s">
        <v>846</v>
      </c>
      <c r="F598" s="18" t="s">
        <v>3</v>
      </c>
      <c r="G598" s="69"/>
      <c r="H598" s="19">
        <v>5</v>
      </c>
      <c r="I598" s="57"/>
      <c r="J598" s="131"/>
    </row>
    <row r="599" spans="1:10" x14ac:dyDescent="0.25">
      <c r="B599" s="15"/>
      <c r="C599" s="16"/>
      <c r="D599" s="17"/>
      <c r="E599" s="112" t="s">
        <v>847</v>
      </c>
      <c r="F599" s="18" t="s">
        <v>3</v>
      </c>
      <c r="G599" s="69"/>
      <c r="H599" s="19">
        <v>5</v>
      </c>
      <c r="I599" s="57"/>
      <c r="J599" s="131"/>
    </row>
    <row r="600" spans="1:10" ht="15.75" x14ac:dyDescent="0.25">
      <c r="A600" s="12"/>
      <c r="B600" s="49"/>
      <c r="C600" s="357" t="s">
        <v>1432</v>
      </c>
      <c r="D600" s="357"/>
      <c r="E600" s="357"/>
      <c r="F600" s="357"/>
      <c r="G600" s="357"/>
      <c r="H600" s="357"/>
      <c r="I600" s="357"/>
      <c r="J600" s="358"/>
    </row>
    <row r="601" spans="1:10" x14ac:dyDescent="0.25">
      <c r="B601" s="156"/>
      <c r="C601" s="16"/>
      <c r="D601" s="17" t="s">
        <v>457</v>
      </c>
      <c r="E601" s="112" t="s">
        <v>849</v>
      </c>
      <c r="F601" s="18" t="s">
        <v>3</v>
      </c>
      <c r="G601" s="69"/>
      <c r="H601" s="19">
        <v>10</v>
      </c>
      <c r="I601" s="157"/>
      <c r="J601" s="131"/>
    </row>
    <row r="602" spans="1:10" x14ac:dyDescent="0.25">
      <c r="B602" s="23"/>
      <c r="C602" s="132"/>
      <c r="D602" s="17" t="s">
        <v>458</v>
      </c>
      <c r="E602" s="52" t="s">
        <v>48</v>
      </c>
      <c r="F602" s="18" t="s">
        <v>3</v>
      </c>
      <c r="G602" s="115"/>
      <c r="H602" s="19">
        <v>5</v>
      </c>
      <c r="I602" s="158"/>
      <c r="J602" s="133"/>
    </row>
    <row r="603" spans="1:10" x14ac:dyDescent="0.25">
      <c r="B603" s="23"/>
      <c r="C603" s="132"/>
      <c r="D603" s="17" t="s">
        <v>459</v>
      </c>
      <c r="E603" s="52" t="s">
        <v>49</v>
      </c>
      <c r="F603" s="18" t="s">
        <v>3</v>
      </c>
      <c r="G603" s="115"/>
      <c r="H603" s="19">
        <v>10</v>
      </c>
      <c r="I603" s="158"/>
      <c r="J603" s="133"/>
    </row>
    <row r="604" spans="1:10" ht="15.75" x14ac:dyDescent="0.25">
      <c r="B604" s="49"/>
      <c r="C604" s="384" t="s">
        <v>1433</v>
      </c>
      <c r="D604" s="357"/>
      <c r="E604" s="357"/>
      <c r="F604" s="357"/>
      <c r="G604" s="357"/>
      <c r="H604" s="357"/>
      <c r="I604" s="357"/>
      <c r="J604" s="358"/>
    </row>
    <row r="605" spans="1:10" x14ac:dyDescent="0.25">
      <c r="A605" s="150"/>
      <c r="B605" s="16"/>
      <c r="C605" s="16"/>
      <c r="D605" s="17" t="s">
        <v>461</v>
      </c>
      <c r="E605" s="112" t="s">
        <v>1109</v>
      </c>
      <c r="F605" s="18" t="s">
        <v>3</v>
      </c>
      <c r="G605" s="69"/>
      <c r="H605" s="19">
        <v>3</v>
      </c>
      <c r="I605" s="158"/>
      <c r="J605" s="131"/>
    </row>
    <row r="606" spans="1:10" x14ac:dyDescent="0.25">
      <c r="B606" s="23"/>
      <c r="C606" s="132"/>
      <c r="D606" s="17" t="s">
        <v>462</v>
      </c>
      <c r="E606" s="112" t="s">
        <v>219</v>
      </c>
      <c r="F606" s="18" t="s">
        <v>3</v>
      </c>
      <c r="G606" s="115"/>
      <c r="H606" s="19">
        <v>2</v>
      </c>
      <c r="I606" s="158"/>
      <c r="J606" s="133"/>
    </row>
    <row r="607" spans="1:10" x14ac:dyDescent="0.25">
      <c r="A607" s="12"/>
      <c r="B607" s="151"/>
      <c r="C607" s="88"/>
      <c r="D607" s="17" t="s">
        <v>463</v>
      </c>
      <c r="E607" s="112" t="s">
        <v>220</v>
      </c>
      <c r="F607" s="103" t="s">
        <v>3</v>
      </c>
      <c r="G607" s="75"/>
      <c r="H607" s="19">
        <v>2</v>
      </c>
      <c r="I607" s="158"/>
      <c r="J607" s="153"/>
    </row>
    <row r="608" spans="1:10" x14ac:dyDescent="0.25">
      <c r="B608" s="134"/>
      <c r="C608" s="135"/>
      <c r="D608" s="102" t="s">
        <v>464</v>
      </c>
      <c r="E608" s="143" t="s">
        <v>221</v>
      </c>
      <c r="F608" s="91" t="s">
        <v>3</v>
      </c>
      <c r="G608" s="104"/>
      <c r="H608" s="146">
        <v>3</v>
      </c>
      <c r="I608" s="333"/>
      <c r="J608" s="137"/>
    </row>
    <row r="609" spans="1:10" ht="15.75" x14ac:dyDescent="0.25">
      <c r="B609" s="49"/>
      <c r="C609" s="357" t="s">
        <v>1631</v>
      </c>
      <c r="D609" s="357"/>
      <c r="E609" s="357"/>
      <c r="F609" s="357"/>
      <c r="G609" s="357"/>
      <c r="H609" s="357"/>
      <c r="I609" s="357"/>
      <c r="J609" s="358"/>
    </row>
    <row r="610" spans="1:10" x14ac:dyDescent="0.25">
      <c r="B610" s="159"/>
      <c r="C610" s="160"/>
      <c r="D610" s="17" t="s">
        <v>460</v>
      </c>
      <c r="E610" s="161" t="s">
        <v>664</v>
      </c>
      <c r="F610" s="162" t="s">
        <v>3</v>
      </c>
      <c r="G610" s="163"/>
      <c r="H610" s="19">
        <v>5</v>
      </c>
      <c r="I610" s="158"/>
      <c r="J610" s="131"/>
    </row>
    <row r="611" spans="1:10" x14ac:dyDescent="0.25">
      <c r="B611" s="23"/>
      <c r="C611" s="132"/>
      <c r="D611" s="17" t="s">
        <v>1386</v>
      </c>
      <c r="E611" s="161" t="s">
        <v>222</v>
      </c>
      <c r="F611" s="18" t="s">
        <v>3</v>
      </c>
      <c r="G611" s="115"/>
      <c r="H611" s="19">
        <v>2</v>
      </c>
      <c r="I611" s="158"/>
      <c r="J611" s="133"/>
    </row>
    <row r="612" spans="1:10" x14ac:dyDescent="0.25">
      <c r="B612" s="23"/>
      <c r="C612" s="132"/>
      <c r="D612" s="17" t="s">
        <v>1387</v>
      </c>
      <c r="E612" s="143" t="s">
        <v>223</v>
      </c>
      <c r="F612" s="18" t="s">
        <v>3</v>
      </c>
      <c r="G612" s="115"/>
      <c r="H612" s="19">
        <v>3</v>
      </c>
      <c r="I612" s="158"/>
      <c r="J612" s="133"/>
    </row>
    <row r="613" spans="1:10" x14ac:dyDescent="0.25">
      <c r="B613" s="23"/>
      <c r="C613" s="132"/>
      <c r="D613" s="17" t="s">
        <v>1388</v>
      </c>
      <c r="E613" s="52" t="s">
        <v>224</v>
      </c>
      <c r="F613" s="18"/>
      <c r="G613" s="115"/>
      <c r="H613" s="19">
        <v>5</v>
      </c>
      <c r="I613" s="158"/>
      <c r="J613" s="133"/>
    </row>
    <row r="614" spans="1:10" ht="15.75" x14ac:dyDescent="0.25">
      <c r="B614" s="13"/>
      <c r="C614" s="384" t="s">
        <v>1632</v>
      </c>
      <c r="D614" s="357"/>
      <c r="E614" s="357"/>
      <c r="F614" s="357"/>
      <c r="G614" s="357"/>
      <c r="H614" s="357"/>
      <c r="I614" s="357"/>
      <c r="J614" s="358"/>
    </row>
    <row r="615" spans="1:10" x14ac:dyDescent="0.25">
      <c r="B615" s="165"/>
      <c r="C615" s="166"/>
      <c r="D615" s="17" t="s">
        <v>465</v>
      </c>
      <c r="E615" s="112" t="s">
        <v>50</v>
      </c>
      <c r="F615" s="18" t="s">
        <v>3</v>
      </c>
      <c r="G615" s="69"/>
      <c r="H615" s="19">
        <v>5</v>
      </c>
      <c r="I615" s="20"/>
      <c r="J615" s="131"/>
    </row>
    <row r="616" spans="1:10" ht="15.75" x14ac:dyDescent="0.25">
      <c r="B616" s="13"/>
      <c r="C616" s="384" t="s">
        <v>1633</v>
      </c>
      <c r="D616" s="357"/>
      <c r="E616" s="357"/>
      <c r="F616" s="357"/>
      <c r="G616" s="357"/>
      <c r="H616" s="357"/>
      <c r="I616" s="357"/>
      <c r="J616" s="358"/>
    </row>
    <row r="617" spans="1:10" ht="19.5" thickBot="1" x14ac:dyDescent="0.3">
      <c r="B617" s="167"/>
      <c r="C617" s="16"/>
      <c r="D617" s="17" t="s">
        <v>1389</v>
      </c>
      <c r="E617" s="112" t="s">
        <v>850</v>
      </c>
      <c r="F617" s="18" t="s">
        <v>3</v>
      </c>
      <c r="G617" s="69"/>
      <c r="H617" s="19">
        <v>5</v>
      </c>
      <c r="I617" s="20"/>
      <c r="J617" s="131"/>
    </row>
    <row r="618" spans="1:10" ht="16.5" thickBot="1" x14ac:dyDescent="0.3">
      <c r="B618" s="352" t="s">
        <v>1634</v>
      </c>
      <c r="C618" s="353"/>
      <c r="D618" s="353"/>
      <c r="E618" s="353"/>
      <c r="F618" s="353"/>
      <c r="G618" s="353"/>
      <c r="H618" s="353"/>
      <c r="I618" s="353"/>
      <c r="J618" s="354"/>
    </row>
    <row r="619" spans="1:10" ht="15.75" x14ac:dyDescent="0.25">
      <c r="B619" s="13"/>
      <c r="C619" s="355" t="s">
        <v>1635</v>
      </c>
      <c r="D619" s="355"/>
      <c r="E619" s="355"/>
      <c r="F619" s="355"/>
      <c r="G619" s="355"/>
      <c r="H619" s="355"/>
      <c r="I619" s="355"/>
      <c r="J619" s="356"/>
    </row>
    <row r="620" spans="1:10" x14ac:dyDescent="0.25">
      <c r="B620" s="87"/>
      <c r="C620" s="16"/>
      <c r="D620" s="17" t="s">
        <v>489</v>
      </c>
      <c r="E620" s="112" t="s">
        <v>737</v>
      </c>
      <c r="F620" s="18" t="s">
        <v>25</v>
      </c>
      <c r="G620" s="69"/>
      <c r="H620" s="19">
        <v>10</v>
      </c>
      <c r="I620" s="20"/>
      <c r="J620" s="131"/>
    </row>
    <row r="621" spans="1:10" ht="15.75" x14ac:dyDescent="0.25">
      <c r="B621" s="168"/>
      <c r="C621" s="357" t="s">
        <v>1434</v>
      </c>
      <c r="D621" s="357"/>
      <c r="E621" s="357"/>
      <c r="F621" s="357"/>
      <c r="G621" s="357"/>
      <c r="H621" s="357"/>
      <c r="I621" s="357"/>
      <c r="J621" s="358"/>
    </row>
    <row r="622" spans="1:10" x14ac:dyDescent="0.25">
      <c r="A622" s="12"/>
      <c r="B622" s="15"/>
      <c r="C622" s="16"/>
      <c r="D622" s="17" t="s">
        <v>490</v>
      </c>
      <c r="E622" s="112" t="s">
        <v>665</v>
      </c>
      <c r="F622" s="18" t="s">
        <v>25</v>
      </c>
      <c r="G622" s="69"/>
      <c r="H622" s="19">
        <v>5</v>
      </c>
      <c r="I622" s="20"/>
      <c r="J622" s="131"/>
    </row>
    <row r="623" spans="1:10" ht="32.25" thickBot="1" x14ac:dyDescent="0.3">
      <c r="B623" s="28"/>
      <c r="C623" s="132"/>
      <c r="D623" s="17" t="s">
        <v>666</v>
      </c>
      <c r="E623" s="52" t="s">
        <v>667</v>
      </c>
      <c r="F623" s="18" t="s">
        <v>25</v>
      </c>
      <c r="G623" s="115" t="s">
        <v>1324</v>
      </c>
      <c r="H623" s="19">
        <v>5</v>
      </c>
      <c r="I623" s="20"/>
      <c r="J623" s="133"/>
    </row>
    <row r="624" spans="1:10" ht="16.5" thickBot="1" x14ac:dyDescent="0.3">
      <c r="B624" s="352" t="s">
        <v>1636</v>
      </c>
      <c r="C624" s="353"/>
      <c r="D624" s="353"/>
      <c r="E624" s="353"/>
      <c r="F624" s="353"/>
      <c r="G624" s="353"/>
      <c r="H624" s="353"/>
      <c r="I624" s="353"/>
      <c r="J624" s="354"/>
    </row>
    <row r="625" spans="1:10" ht="15.75" x14ac:dyDescent="0.25">
      <c r="B625" s="13"/>
      <c r="C625" s="355" t="s">
        <v>1637</v>
      </c>
      <c r="D625" s="355"/>
      <c r="E625" s="355"/>
      <c r="F625" s="355"/>
      <c r="G625" s="355"/>
      <c r="H625" s="355"/>
      <c r="I625" s="355"/>
      <c r="J625" s="356"/>
    </row>
    <row r="626" spans="1:10" ht="47.25" x14ac:dyDescent="0.25">
      <c r="B626" s="151"/>
      <c r="C626" s="88"/>
      <c r="D626" s="17" t="s">
        <v>466</v>
      </c>
      <c r="E626" s="52" t="s">
        <v>51</v>
      </c>
      <c r="F626" s="103" t="s">
        <v>60</v>
      </c>
      <c r="G626" s="75" t="s">
        <v>52</v>
      </c>
      <c r="H626" s="19">
        <v>5</v>
      </c>
      <c r="I626" s="20"/>
      <c r="J626" s="153"/>
    </row>
    <row r="627" spans="1:10" ht="31.5" x14ac:dyDescent="0.25">
      <c r="B627" s="134"/>
      <c r="C627" s="135"/>
      <c r="D627" s="17" t="s">
        <v>1258</v>
      </c>
      <c r="E627" s="52" t="s">
        <v>851</v>
      </c>
      <c r="F627" s="169" t="s">
        <v>17</v>
      </c>
      <c r="G627" s="104" t="s">
        <v>225</v>
      </c>
      <c r="H627" s="19">
        <v>5</v>
      </c>
      <c r="I627" s="20"/>
      <c r="J627" s="153"/>
    </row>
    <row r="628" spans="1:10" ht="15.75" x14ac:dyDescent="0.25">
      <c r="B628" s="49"/>
      <c r="C628" s="357" t="s">
        <v>1638</v>
      </c>
      <c r="D628" s="357"/>
      <c r="E628" s="357"/>
      <c r="F628" s="357"/>
      <c r="G628" s="357"/>
      <c r="H628" s="357"/>
      <c r="I628" s="357"/>
      <c r="J628" s="358"/>
    </row>
    <row r="629" spans="1:10" ht="48" thickBot="1" x14ac:dyDescent="0.3">
      <c r="A629" s="12"/>
      <c r="B629" s="15"/>
      <c r="C629" s="16"/>
      <c r="D629" s="17" t="s">
        <v>467</v>
      </c>
      <c r="E629" s="112" t="s">
        <v>53</v>
      </c>
      <c r="F629" s="18" t="s">
        <v>60</v>
      </c>
      <c r="G629" s="69" t="s">
        <v>54</v>
      </c>
      <c r="H629" s="19">
        <v>10</v>
      </c>
      <c r="I629" s="20"/>
      <c r="J629" s="131"/>
    </row>
    <row r="630" spans="1:10" ht="16.5" thickBot="1" x14ac:dyDescent="0.3">
      <c r="A630" s="14"/>
      <c r="B630" s="352" t="s">
        <v>1639</v>
      </c>
      <c r="C630" s="353"/>
      <c r="D630" s="353"/>
      <c r="E630" s="353"/>
      <c r="F630" s="353"/>
      <c r="G630" s="353"/>
      <c r="H630" s="353"/>
      <c r="I630" s="353"/>
      <c r="J630" s="354"/>
    </row>
    <row r="631" spans="1:10" ht="15.75" x14ac:dyDescent="0.25">
      <c r="A631" s="22"/>
      <c r="B631" s="13"/>
      <c r="C631" s="355" t="s">
        <v>1640</v>
      </c>
      <c r="D631" s="355"/>
      <c r="E631" s="355"/>
      <c r="F631" s="355"/>
      <c r="G631" s="355"/>
      <c r="H631" s="355"/>
      <c r="I631" s="355"/>
      <c r="J631" s="356"/>
    </row>
    <row r="632" spans="1:10" x14ac:dyDescent="0.25">
      <c r="B632" s="28"/>
      <c r="C632" s="29"/>
      <c r="D632" s="47" t="s">
        <v>1641</v>
      </c>
      <c r="E632" s="314" t="s">
        <v>55</v>
      </c>
      <c r="F632" s="37"/>
      <c r="G632" s="115"/>
      <c r="H632" s="38"/>
      <c r="I632" s="312"/>
      <c r="J632" s="313"/>
    </row>
    <row r="633" spans="1:10" x14ac:dyDescent="0.25">
      <c r="B633" s="23"/>
      <c r="C633" s="132"/>
      <c r="D633" s="17"/>
      <c r="E633" s="161" t="s">
        <v>852</v>
      </c>
      <c r="F633" s="18" t="s">
        <v>26</v>
      </c>
      <c r="G633" s="115"/>
      <c r="H633" s="19">
        <v>5</v>
      </c>
      <c r="I633" s="158"/>
      <c r="J633" s="133"/>
    </row>
    <row r="634" spans="1:10" x14ac:dyDescent="0.25">
      <c r="B634" s="23"/>
      <c r="C634" s="132"/>
      <c r="D634" s="17"/>
      <c r="E634" s="161" t="s">
        <v>853</v>
      </c>
      <c r="F634" s="18" t="s">
        <v>26</v>
      </c>
      <c r="G634" s="115"/>
      <c r="H634" s="19">
        <v>5</v>
      </c>
      <c r="I634" s="158"/>
      <c r="J634" s="133"/>
    </row>
    <row r="635" spans="1:10" x14ac:dyDescent="0.25">
      <c r="B635" s="23"/>
      <c r="C635" s="132"/>
      <c r="D635" s="73"/>
      <c r="E635" s="163" t="s">
        <v>854</v>
      </c>
      <c r="F635" s="18" t="s">
        <v>26</v>
      </c>
      <c r="G635" s="115"/>
      <c r="H635" s="19">
        <v>5</v>
      </c>
      <c r="I635" s="158"/>
      <c r="J635" s="133"/>
    </row>
    <row r="636" spans="1:10" x14ac:dyDescent="0.25">
      <c r="B636" s="151"/>
      <c r="C636" s="152"/>
      <c r="D636" s="73"/>
      <c r="E636" s="143" t="s">
        <v>855</v>
      </c>
      <c r="F636" s="74" t="s">
        <v>26</v>
      </c>
      <c r="G636" s="104"/>
      <c r="H636" s="76">
        <v>5</v>
      </c>
      <c r="I636" s="48"/>
      <c r="J636" s="145"/>
    </row>
    <row r="637" spans="1:10" x14ac:dyDescent="0.25">
      <c r="B637" s="35"/>
      <c r="C637" s="200"/>
      <c r="D637" s="17" t="s">
        <v>468</v>
      </c>
      <c r="E637" s="161" t="s">
        <v>56</v>
      </c>
      <c r="F637" s="18" t="s">
        <v>26</v>
      </c>
      <c r="G637" s="115"/>
      <c r="H637" s="19">
        <v>5</v>
      </c>
      <c r="I637" s="158"/>
      <c r="J637" s="133"/>
    </row>
    <row r="638" spans="1:10" ht="15.75" x14ac:dyDescent="0.25">
      <c r="A638" s="22"/>
      <c r="B638" s="49"/>
      <c r="C638" s="357" t="s">
        <v>1642</v>
      </c>
      <c r="D638" s="357"/>
      <c r="E638" s="357"/>
      <c r="F638" s="357"/>
      <c r="G638" s="357"/>
      <c r="H638" s="357"/>
      <c r="I638" s="357"/>
      <c r="J638" s="358"/>
    </row>
    <row r="639" spans="1:10" x14ac:dyDescent="0.25">
      <c r="B639" s="93"/>
      <c r="C639" s="88"/>
      <c r="D639" s="170" t="s">
        <v>469</v>
      </c>
      <c r="E639" s="143" t="s">
        <v>738</v>
      </c>
      <c r="F639" s="63" t="s">
        <v>17</v>
      </c>
      <c r="G639" s="171"/>
      <c r="H639" s="65">
        <v>5</v>
      </c>
      <c r="I639" s="157"/>
      <c r="J639" s="145"/>
    </row>
    <row r="640" spans="1:10" x14ac:dyDescent="0.25">
      <c r="B640" s="23"/>
      <c r="C640" s="132"/>
      <c r="D640" s="17" t="s">
        <v>470</v>
      </c>
      <c r="E640" s="161" t="s">
        <v>739</v>
      </c>
      <c r="F640" s="18" t="s">
        <v>17</v>
      </c>
      <c r="G640" s="115"/>
      <c r="H640" s="19">
        <v>5</v>
      </c>
      <c r="I640" s="158"/>
      <c r="J640" s="133"/>
    </row>
    <row r="641" spans="1:10" x14ac:dyDescent="0.25">
      <c r="B641" s="28"/>
      <c r="C641" s="132"/>
      <c r="D641" s="17" t="s">
        <v>471</v>
      </c>
      <c r="E641" s="161" t="s">
        <v>226</v>
      </c>
      <c r="F641" s="18" t="s">
        <v>17</v>
      </c>
      <c r="G641" s="115"/>
      <c r="H641" s="19">
        <v>10</v>
      </c>
      <c r="I641" s="158"/>
      <c r="J641" s="133"/>
    </row>
    <row r="642" spans="1:10" ht="15.75" x14ac:dyDescent="0.25">
      <c r="B642" s="49"/>
      <c r="C642" s="357" t="s">
        <v>1643</v>
      </c>
      <c r="D642" s="357"/>
      <c r="E642" s="357"/>
      <c r="F642" s="357"/>
      <c r="G642" s="357"/>
      <c r="H642" s="357"/>
      <c r="I642" s="357"/>
      <c r="J642" s="358"/>
    </row>
    <row r="643" spans="1:10" ht="32.25" thickBot="1" x14ac:dyDescent="0.3">
      <c r="A643" s="14"/>
      <c r="B643" s="165"/>
      <c r="C643" s="16"/>
      <c r="D643" s="17" t="s">
        <v>471</v>
      </c>
      <c r="E643" s="112" t="s">
        <v>57</v>
      </c>
      <c r="F643" s="18" t="s">
        <v>2</v>
      </c>
      <c r="G643" s="69"/>
      <c r="H643" s="19">
        <v>5</v>
      </c>
      <c r="I643" s="48"/>
      <c r="J643" s="131"/>
    </row>
    <row r="644" spans="1:10" ht="16.5" thickBot="1" x14ac:dyDescent="0.3">
      <c r="A644" s="22"/>
      <c r="B644" s="352" t="s">
        <v>1644</v>
      </c>
      <c r="C644" s="353"/>
      <c r="D644" s="353"/>
      <c r="E644" s="353"/>
      <c r="F644" s="353"/>
      <c r="G644" s="353"/>
      <c r="H644" s="353"/>
      <c r="I644" s="353"/>
      <c r="J644" s="354"/>
    </row>
    <row r="645" spans="1:10" ht="15.75" x14ac:dyDescent="0.25">
      <c r="A645" s="173"/>
      <c r="B645" s="46"/>
      <c r="C645" s="355" t="s">
        <v>1645</v>
      </c>
      <c r="D645" s="355"/>
      <c r="E645" s="355"/>
      <c r="F645" s="355"/>
      <c r="G645" s="355"/>
      <c r="H645" s="355"/>
      <c r="I645" s="355"/>
      <c r="J645" s="356"/>
    </row>
    <row r="646" spans="1:10" x14ac:dyDescent="0.25">
      <c r="B646" s="23"/>
      <c r="C646" s="132"/>
      <c r="D646" s="73" t="s">
        <v>1654</v>
      </c>
      <c r="E646" s="163" t="s">
        <v>58</v>
      </c>
      <c r="F646" s="18" t="s">
        <v>62</v>
      </c>
      <c r="G646" s="115"/>
      <c r="H646" s="19">
        <v>10</v>
      </c>
      <c r="I646" s="158"/>
      <c r="J646" s="133"/>
    </row>
    <row r="647" spans="1:10" ht="15.75" x14ac:dyDescent="0.25">
      <c r="A647" s="22"/>
      <c r="B647" s="49"/>
      <c r="C647" s="357" t="s">
        <v>1646</v>
      </c>
      <c r="D647" s="357"/>
      <c r="E647" s="357"/>
      <c r="F647" s="357"/>
      <c r="G647" s="357"/>
      <c r="H647" s="357"/>
      <c r="I647" s="357"/>
      <c r="J647" s="358"/>
    </row>
    <row r="648" spans="1:10" ht="63" x14ac:dyDescent="0.25">
      <c r="B648" s="93"/>
      <c r="C648" s="88"/>
      <c r="D648" s="62" t="s">
        <v>1648</v>
      </c>
      <c r="E648" s="143" t="s">
        <v>59</v>
      </c>
      <c r="F648" s="63" t="s">
        <v>60</v>
      </c>
      <c r="G648" s="171" t="s">
        <v>61</v>
      </c>
      <c r="H648" s="65">
        <v>10</v>
      </c>
      <c r="I648" s="157"/>
      <c r="J648" s="145"/>
    </row>
    <row r="649" spans="1:10" x14ac:dyDescent="0.25">
      <c r="B649" s="23"/>
      <c r="C649" s="132"/>
      <c r="D649" s="172" t="s">
        <v>1649</v>
      </c>
      <c r="E649" s="161" t="s">
        <v>740</v>
      </c>
      <c r="F649" s="18" t="s">
        <v>62</v>
      </c>
      <c r="G649" s="115"/>
      <c r="H649" s="19">
        <v>5</v>
      </c>
      <c r="I649" s="158"/>
      <c r="J649" s="133"/>
    </row>
    <row r="650" spans="1:10" ht="15.75" x14ac:dyDescent="0.25">
      <c r="B650" s="49"/>
      <c r="C650" s="357" t="s">
        <v>1647</v>
      </c>
      <c r="D650" s="357"/>
      <c r="E650" s="357"/>
      <c r="F650" s="357"/>
      <c r="G650" s="357"/>
      <c r="H650" s="357"/>
      <c r="I650" s="357"/>
      <c r="J650" s="358"/>
    </row>
    <row r="651" spans="1:10" ht="32.25" thickBot="1" x14ac:dyDescent="0.3">
      <c r="A651" s="14"/>
      <c r="B651" s="85"/>
      <c r="C651" s="86"/>
      <c r="D651" s="62" t="s">
        <v>1650</v>
      </c>
      <c r="E651" s="112" t="s">
        <v>63</v>
      </c>
      <c r="F651" s="18" t="s">
        <v>3</v>
      </c>
      <c r="G651" s="69"/>
      <c r="H651" s="19">
        <v>5</v>
      </c>
      <c r="I651" s="48"/>
      <c r="J651" s="131"/>
    </row>
    <row r="652" spans="1:10" ht="16.5" thickBot="1" x14ac:dyDescent="0.3">
      <c r="A652" s="22"/>
      <c r="B652" s="352" t="s">
        <v>1651</v>
      </c>
      <c r="C652" s="353"/>
      <c r="D652" s="353"/>
      <c r="E652" s="353"/>
      <c r="F652" s="353"/>
      <c r="G652" s="353"/>
      <c r="H652" s="353"/>
      <c r="I652" s="353"/>
      <c r="J652" s="354"/>
    </row>
    <row r="653" spans="1:10" ht="15.75" x14ac:dyDescent="0.25">
      <c r="A653" s="173"/>
      <c r="B653" s="46"/>
      <c r="C653" s="355" t="s">
        <v>1652</v>
      </c>
      <c r="D653" s="355"/>
      <c r="E653" s="355"/>
      <c r="F653" s="355"/>
      <c r="G653" s="355"/>
      <c r="H653" s="355"/>
      <c r="I653" s="355"/>
      <c r="J653" s="356"/>
    </row>
    <row r="654" spans="1:10" ht="31.5" x14ac:dyDescent="0.25">
      <c r="B654" s="122"/>
      <c r="C654" s="125"/>
      <c r="D654" s="17" t="s">
        <v>1653</v>
      </c>
      <c r="E654" s="314" t="s">
        <v>64</v>
      </c>
      <c r="F654" s="37"/>
      <c r="G654" s="55"/>
      <c r="H654" s="38"/>
      <c r="I654" s="332"/>
      <c r="J654" s="313"/>
    </row>
    <row r="655" spans="1:10" x14ac:dyDescent="0.25">
      <c r="B655" s="23"/>
      <c r="C655" s="132"/>
      <c r="D655" s="17"/>
      <c r="E655" s="161" t="s">
        <v>227</v>
      </c>
      <c r="F655" s="18" t="s">
        <v>2</v>
      </c>
      <c r="G655" s="115"/>
      <c r="H655" s="19">
        <v>10</v>
      </c>
      <c r="I655" s="158"/>
      <c r="J655" s="133"/>
    </row>
    <row r="656" spans="1:10" x14ac:dyDescent="0.25">
      <c r="B656" s="23"/>
      <c r="C656" s="132"/>
      <c r="D656" s="17"/>
      <c r="E656" s="161" t="s">
        <v>228</v>
      </c>
      <c r="F656" s="18" t="s">
        <v>2</v>
      </c>
      <c r="G656" s="115"/>
      <c r="H656" s="19">
        <v>5</v>
      </c>
      <c r="I656" s="158"/>
      <c r="J656" s="133"/>
    </row>
    <row r="657" spans="1:10" ht="19.5" thickBot="1" x14ac:dyDescent="0.3">
      <c r="B657" s="320"/>
      <c r="C657" s="334"/>
      <c r="D657" s="197"/>
      <c r="E657" s="175" t="s">
        <v>229</v>
      </c>
      <c r="F657" s="80" t="s">
        <v>2</v>
      </c>
      <c r="G657" s="296"/>
      <c r="H657" s="82">
        <v>5</v>
      </c>
      <c r="I657" s="176"/>
      <c r="J657" s="335"/>
    </row>
    <row r="658" spans="1:10" x14ac:dyDescent="0.25">
      <c r="A658" s="22"/>
      <c r="B658" s="405"/>
      <c r="C658" s="405"/>
      <c r="D658" s="405"/>
      <c r="E658" s="405"/>
      <c r="F658" s="405"/>
      <c r="G658" s="405"/>
      <c r="H658" s="405"/>
      <c r="I658" s="405"/>
      <c r="J658" s="405"/>
    </row>
    <row r="659" spans="1:10" ht="19.5" thickBot="1" x14ac:dyDescent="0.3">
      <c r="A659" s="177"/>
      <c r="B659" s="406" t="s">
        <v>1435</v>
      </c>
      <c r="C659" s="407"/>
      <c r="D659" s="407"/>
      <c r="E659" s="407"/>
      <c r="F659" s="407"/>
      <c r="G659" s="407"/>
      <c r="H659" s="407"/>
      <c r="I659" s="407"/>
      <c r="J659" s="408"/>
    </row>
    <row r="660" spans="1:10" ht="16.5" thickBot="1" x14ac:dyDescent="0.3">
      <c r="A660" s="177"/>
      <c r="B660" s="352" t="s">
        <v>1655</v>
      </c>
      <c r="C660" s="353"/>
      <c r="D660" s="353"/>
      <c r="E660" s="353"/>
      <c r="F660" s="353"/>
      <c r="G660" s="353"/>
      <c r="H660" s="353"/>
      <c r="I660" s="353"/>
      <c r="J660" s="354"/>
    </row>
    <row r="661" spans="1:10" ht="15.75" x14ac:dyDescent="0.25">
      <c r="A661" s="177"/>
      <c r="B661" s="13"/>
      <c r="C661" s="355" t="s">
        <v>1656</v>
      </c>
      <c r="D661" s="355"/>
      <c r="E661" s="355"/>
      <c r="F661" s="355"/>
      <c r="G661" s="355"/>
      <c r="H661" s="355"/>
      <c r="I661" s="355"/>
      <c r="J661" s="356"/>
    </row>
    <row r="662" spans="1:10" ht="31.5" x14ac:dyDescent="0.25">
      <c r="B662" s="15"/>
      <c r="C662" s="16"/>
      <c r="D662" s="17" t="s">
        <v>472</v>
      </c>
      <c r="E662" s="112" t="s">
        <v>856</v>
      </c>
      <c r="F662" s="18" t="s">
        <v>65</v>
      </c>
      <c r="G662" s="69"/>
      <c r="H662" s="19">
        <v>5</v>
      </c>
      <c r="I662" s="20"/>
      <c r="J662" s="131"/>
    </row>
    <row r="663" spans="1:10" ht="31.5" x14ac:dyDescent="0.25">
      <c r="B663" s="178"/>
      <c r="C663" s="179"/>
      <c r="D663" s="17" t="s">
        <v>473</v>
      </c>
      <c r="E663" s="180" t="s">
        <v>66</v>
      </c>
      <c r="F663" s="181" t="s">
        <v>65</v>
      </c>
      <c r="G663" s="114"/>
      <c r="H663" s="144">
        <v>5</v>
      </c>
      <c r="I663" s="182"/>
      <c r="J663" s="183"/>
    </row>
    <row r="664" spans="1:10" ht="15.75" x14ac:dyDescent="0.25">
      <c r="A664" s="177"/>
      <c r="B664" s="13"/>
      <c r="C664" s="357" t="s">
        <v>1436</v>
      </c>
      <c r="D664" s="357"/>
      <c r="E664" s="357"/>
      <c r="F664" s="357"/>
      <c r="G664" s="357"/>
      <c r="H664" s="357"/>
      <c r="I664" s="357"/>
      <c r="J664" s="358"/>
    </row>
    <row r="665" spans="1:10" ht="31.5" x14ac:dyDescent="0.25">
      <c r="B665" s="15"/>
      <c r="C665" s="16"/>
      <c r="D665" s="17" t="s">
        <v>474</v>
      </c>
      <c r="E665" s="112" t="s">
        <v>67</v>
      </c>
      <c r="F665" s="18" t="s">
        <v>194</v>
      </c>
      <c r="G665" s="69" t="s">
        <v>857</v>
      </c>
      <c r="H665" s="19">
        <v>10</v>
      </c>
      <c r="I665" s="20"/>
      <c r="J665" s="131"/>
    </row>
    <row r="666" spans="1:10" x14ac:dyDescent="0.25">
      <c r="A666" s="177"/>
      <c r="B666" s="23"/>
      <c r="C666" s="132"/>
      <c r="D666" s="17" t="s">
        <v>475</v>
      </c>
      <c r="E666" s="52" t="s">
        <v>68</v>
      </c>
      <c r="F666" s="18" t="s">
        <v>194</v>
      </c>
      <c r="G666" s="115"/>
      <c r="H666" s="19">
        <v>5</v>
      </c>
      <c r="I666" s="20"/>
      <c r="J666" s="133"/>
    </row>
    <row r="667" spans="1:10" x14ac:dyDescent="0.25">
      <c r="A667" s="177"/>
      <c r="B667" s="15"/>
      <c r="C667" s="16"/>
      <c r="D667" s="17" t="s">
        <v>476</v>
      </c>
      <c r="E667" s="112" t="s">
        <v>69</v>
      </c>
      <c r="F667" s="18" t="s">
        <v>26</v>
      </c>
      <c r="G667" s="69"/>
      <c r="H667" s="19">
        <v>5</v>
      </c>
      <c r="I667" s="20"/>
      <c r="J667" s="131"/>
    </row>
    <row r="668" spans="1:10" ht="31.5" x14ac:dyDescent="0.25">
      <c r="B668" s="23"/>
      <c r="C668" s="132"/>
      <c r="D668" s="17" t="s">
        <v>477</v>
      </c>
      <c r="E668" s="52" t="s">
        <v>858</v>
      </c>
      <c r="F668" s="18" t="s">
        <v>1325</v>
      </c>
      <c r="G668" s="115"/>
      <c r="H668" s="19">
        <v>5</v>
      </c>
      <c r="I668" s="184"/>
      <c r="J668" s="133"/>
    </row>
    <row r="669" spans="1:10" x14ac:dyDescent="0.25">
      <c r="B669" s="28"/>
      <c r="C669" s="139"/>
      <c r="D669" s="17" t="s">
        <v>1259</v>
      </c>
      <c r="E669" s="53" t="s">
        <v>70</v>
      </c>
      <c r="F669" s="74" t="s">
        <v>65</v>
      </c>
      <c r="G669" s="115"/>
      <c r="H669" s="76">
        <v>5</v>
      </c>
      <c r="I669" s="185"/>
      <c r="J669" s="140"/>
    </row>
    <row r="670" spans="1:10" ht="15.75" x14ac:dyDescent="0.25">
      <c r="A670" s="177"/>
      <c r="B670" s="49"/>
      <c r="C670" s="357" t="s">
        <v>1437</v>
      </c>
      <c r="D670" s="357"/>
      <c r="E670" s="357"/>
      <c r="F670" s="357"/>
      <c r="G670" s="357"/>
      <c r="H670" s="357"/>
      <c r="I670" s="357"/>
      <c r="J670" s="358"/>
    </row>
    <row r="671" spans="1:10" x14ac:dyDescent="0.25">
      <c r="A671" s="177"/>
      <c r="B671" s="15"/>
      <c r="C671" s="16"/>
      <c r="D671" s="17" t="s">
        <v>478</v>
      </c>
      <c r="E671" s="112" t="s">
        <v>859</v>
      </c>
      <c r="F671" s="18" t="s">
        <v>193</v>
      </c>
      <c r="G671" s="69"/>
      <c r="H671" s="19">
        <v>5</v>
      </c>
      <c r="I671" s="20"/>
      <c r="J671" s="131"/>
    </row>
    <row r="672" spans="1:10" ht="19.5" thickBot="1" x14ac:dyDescent="0.3">
      <c r="A672" s="177"/>
      <c r="B672" s="15"/>
      <c r="C672" s="16"/>
      <c r="D672" s="17" t="s">
        <v>1260</v>
      </c>
      <c r="E672" s="112" t="s">
        <v>741</v>
      </c>
      <c r="F672" s="18" t="s">
        <v>25</v>
      </c>
      <c r="G672" s="69"/>
      <c r="H672" s="19">
        <v>10</v>
      </c>
      <c r="I672" s="20"/>
      <c r="J672" s="131"/>
    </row>
    <row r="673" spans="1:10" ht="16.5" thickBot="1" x14ac:dyDescent="0.3">
      <c r="A673" s="177"/>
      <c r="B673" s="352" t="s">
        <v>1657</v>
      </c>
      <c r="C673" s="353"/>
      <c r="D673" s="353"/>
      <c r="E673" s="353"/>
      <c r="F673" s="353"/>
      <c r="G673" s="353"/>
      <c r="H673" s="353"/>
      <c r="I673" s="353"/>
      <c r="J673" s="354"/>
    </row>
    <row r="674" spans="1:10" ht="15.75" x14ac:dyDescent="0.25">
      <c r="B674" s="13"/>
      <c r="C674" s="357" t="s">
        <v>1438</v>
      </c>
      <c r="D674" s="357"/>
      <c r="E674" s="357"/>
      <c r="F674" s="357"/>
      <c r="G674" s="357"/>
      <c r="H674" s="357"/>
      <c r="I674" s="357"/>
      <c r="J674" s="358"/>
    </row>
    <row r="675" spans="1:10" x14ac:dyDescent="0.25">
      <c r="B675" s="122"/>
      <c r="C675" s="125"/>
      <c r="D675" s="17"/>
      <c r="E675" s="314" t="s">
        <v>863</v>
      </c>
      <c r="F675" s="37"/>
      <c r="G675" s="55"/>
      <c r="H675" s="38"/>
      <c r="I675" s="332"/>
      <c r="J675" s="313"/>
    </row>
    <row r="676" spans="1:10" x14ac:dyDescent="0.25">
      <c r="A676" s="177"/>
      <c r="B676" s="15"/>
      <c r="C676" s="16"/>
      <c r="D676" s="17" t="s">
        <v>479</v>
      </c>
      <c r="E676" s="112" t="s">
        <v>860</v>
      </c>
      <c r="F676" s="18" t="s">
        <v>195</v>
      </c>
      <c r="G676" s="69"/>
      <c r="H676" s="19">
        <v>5</v>
      </c>
      <c r="I676" s="20"/>
      <c r="J676" s="131"/>
    </row>
    <row r="677" spans="1:10" x14ac:dyDescent="0.25">
      <c r="A677" s="177"/>
      <c r="B677" s="23"/>
      <c r="C677" s="132"/>
      <c r="D677" s="17" t="s">
        <v>480</v>
      </c>
      <c r="E677" s="52" t="s">
        <v>862</v>
      </c>
      <c r="F677" s="18" t="s">
        <v>7</v>
      </c>
      <c r="G677" s="115"/>
      <c r="H677" s="19">
        <v>5</v>
      </c>
      <c r="I677" s="20"/>
      <c r="J677" s="133"/>
    </row>
    <row r="678" spans="1:10" ht="31.5" x14ac:dyDescent="0.25">
      <c r="A678" s="177"/>
      <c r="B678" s="15"/>
      <c r="C678" s="16"/>
      <c r="D678" s="17" t="s">
        <v>481</v>
      </c>
      <c r="E678" s="112" t="s">
        <v>861</v>
      </c>
      <c r="F678" s="18" t="s">
        <v>7</v>
      </c>
      <c r="G678" s="69"/>
      <c r="H678" s="19">
        <v>10</v>
      </c>
      <c r="I678" s="20"/>
      <c r="J678" s="131"/>
    </row>
    <row r="679" spans="1:10" x14ac:dyDescent="0.25">
      <c r="B679" s="122"/>
      <c r="C679" s="125"/>
      <c r="D679" s="17"/>
      <c r="E679" s="314" t="s">
        <v>1326</v>
      </c>
      <c r="F679" s="37"/>
      <c r="G679" s="55"/>
      <c r="H679" s="38"/>
      <c r="I679" s="332"/>
      <c r="J679" s="313"/>
    </row>
    <row r="680" spans="1:10" ht="31.5" x14ac:dyDescent="0.25">
      <c r="A680" s="177"/>
      <c r="B680" s="23"/>
      <c r="C680" s="132"/>
      <c r="D680" s="17" t="s">
        <v>482</v>
      </c>
      <c r="E680" s="52" t="s">
        <v>864</v>
      </c>
      <c r="F680" s="18" t="s">
        <v>3</v>
      </c>
      <c r="G680" s="115"/>
      <c r="H680" s="19">
        <v>5</v>
      </c>
      <c r="I680" s="184"/>
      <c r="J680" s="133"/>
    </row>
    <row r="681" spans="1:10" x14ac:dyDescent="0.25">
      <c r="A681" s="177"/>
      <c r="B681" s="15"/>
      <c r="C681" s="16"/>
      <c r="D681" s="17" t="s">
        <v>483</v>
      </c>
      <c r="E681" s="112" t="s">
        <v>865</v>
      </c>
      <c r="F681" s="18" t="s">
        <v>3</v>
      </c>
      <c r="G681" s="69"/>
      <c r="H681" s="19">
        <v>10</v>
      </c>
      <c r="I681" s="20"/>
      <c r="J681" s="131"/>
    </row>
    <row r="682" spans="1:10" x14ac:dyDescent="0.25">
      <c r="B682" s="122"/>
      <c r="C682" s="125"/>
      <c r="D682" s="17" t="s">
        <v>484</v>
      </c>
      <c r="E682" s="314" t="s">
        <v>866</v>
      </c>
      <c r="F682" s="37"/>
      <c r="G682" s="55"/>
      <c r="H682" s="38"/>
      <c r="I682" s="332"/>
      <c r="J682" s="313"/>
    </row>
    <row r="683" spans="1:10" x14ac:dyDescent="0.25">
      <c r="A683" s="177"/>
      <c r="B683" s="15"/>
      <c r="C683" s="16"/>
      <c r="D683" s="17"/>
      <c r="E683" s="112" t="s">
        <v>867</v>
      </c>
      <c r="F683" s="18" t="s">
        <v>1327</v>
      </c>
      <c r="G683" s="69" t="s">
        <v>1328</v>
      </c>
      <c r="H683" s="19">
        <v>10</v>
      </c>
      <c r="I683" s="20"/>
      <c r="J683" s="131"/>
    </row>
    <row r="684" spans="1:10" x14ac:dyDescent="0.25">
      <c r="A684" s="177"/>
      <c r="B684" s="23"/>
      <c r="C684" s="132"/>
      <c r="D684" s="17"/>
      <c r="E684" s="52" t="s">
        <v>868</v>
      </c>
      <c r="F684" s="18" t="s">
        <v>65</v>
      </c>
      <c r="G684" s="115" t="s">
        <v>874</v>
      </c>
      <c r="H684" s="19">
        <v>5</v>
      </c>
      <c r="I684" s="184"/>
      <c r="J684" s="133"/>
    </row>
    <row r="685" spans="1:10" x14ac:dyDescent="0.25">
      <c r="A685" s="12"/>
      <c r="B685" s="28"/>
      <c r="C685" s="139"/>
      <c r="D685" s="17"/>
      <c r="E685" s="53" t="s">
        <v>869</v>
      </c>
      <c r="F685" s="74" t="s">
        <v>65</v>
      </c>
      <c r="G685" s="115" t="s">
        <v>874</v>
      </c>
      <c r="H685" s="76">
        <v>5</v>
      </c>
      <c r="I685" s="185"/>
      <c r="J685" s="140"/>
    </row>
    <row r="686" spans="1:10" x14ac:dyDescent="0.25">
      <c r="A686" s="177"/>
      <c r="B686" s="23"/>
      <c r="C686" s="132"/>
      <c r="D686" s="17"/>
      <c r="E686" s="52" t="s">
        <v>709</v>
      </c>
      <c r="F686" s="18" t="s">
        <v>65</v>
      </c>
      <c r="G686" s="115" t="s">
        <v>874</v>
      </c>
      <c r="H686" s="19">
        <v>5</v>
      </c>
      <c r="I686" s="20"/>
      <c r="J686" s="133"/>
    </row>
    <row r="687" spans="1:10" x14ac:dyDescent="0.25">
      <c r="A687" s="177"/>
      <c r="B687" s="15"/>
      <c r="C687" s="16"/>
      <c r="D687" s="17"/>
      <c r="E687" s="112" t="s">
        <v>870</v>
      </c>
      <c r="F687" s="18" t="s">
        <v>65</v>
      </c>
      <c r="G687" s="69" t="s">
        <v>874</v>
      </c>
      <c r="H687" s="19">
        <v>5</v>
      </c>
      <c r="I687" s="20"/>
      <c r="J687" s="131"/>
    </row>
    <row r="688" spans="1:10" x14ac:dyDescent="0.25">
      <c r="A688" s="177"/>
      <c r="B688" s="23"/>
      <c r="C688" s="132"/>
      <c r="D688" s="17"/>
      <c r="E688" s="52" t="s">
        <v>871</v>
      </c>
      <c r="F688" s="18" t="s">
        <v>65</v>
      </c>
      <c r="G688" s="115" t="s">
        <v>874</v>
      </c>
      <c r="H688" s="19">
        <v>5</v>
      </c>
      <c r="I688" s="184"/>
      <c r="J688" s="133"/>
    </row>
    <row r="689" spans="1:10" x14ac:dyDescent="0.25">
      <c r="A689" s="12"/>
      <c r="B689" s="28"/>
      <c r="C689" s="139"/>
      <c r="D689" s="17"/>
      <c r="E689" s="53" t="s">
        <v>708</v>
      </c>
      <c r="F689" s="74" t="s">
        <v>65</v>
      </c>
      <c r="G689" s="115" t="s">
        <v>874</v>
      </c>
      <c r="H689" s="76">
        <v>5</v>
      </c>
      <c r="I689" s="185"/>
      <c r="J689" s="140"/>
    </row>
    <row r="690" spans="1:10" x14ac:dyDescent="0.25">
      <c r="A690" s="177"/>
      <c r="B690" s="15"/>
      <c r="C690" s="16"/>
      <c r="D690" s="17"/>
      <c r="E690" s="112" t="s">
        <v>872</v>
      </c>
      <c r="F690" s="18" t="s">
        <v>65</v>
      </c>
      <c r="G690" s="69" t="s">
        <v>874</v>
      </c>
      <c r="H690" s="19">
        <v>5</v>
      </c>
      <c r="I690" s="20"/>
      <c r="J690" s="131"/>
    </row>
    <row r="691" spans="1:10" x14ac:dyDescent="0.25">
      <c r="A691" s="177"/>
      <c r="B691" s="23"/>
      <c r="C691" s="132"/>
      <c r="D691" s="17"/>
      <c r="E691" s="52" t="s">
        <v>873</v>
      </c>
      <c r="F691" s="18" t="s">
        <v>65</v>
      </c>
      <c r="G691" s="115" t="s">
        <v>874</v>
      </c>
      <c r="H691" s="19">
        <v>5</v>
      </c>
      <c r="I691" s="184"/>
      <c r="J691" s="133"/>
    </row>
    <row r="692" spans="1:10" ht="31.5" x14ac:dyDescent="0.25">
      <c r="B692" s="122"/>
      <c r="C692" s="125"/>
      <c r="D692" s="17" t="s">
        <v>1261</v>
      </c>
      <c r="E692" s="314" t="s">
        <v>71</v>
      </c>
      <c r="F692" s="37"/>
      <c r="G692" s="55"/>
      <c r="H692" s="38"/>
      <c r="I692" s="332"/>
      <c r="J692" s="313"/>
    </row>
    <row r="693" spans="1:10" x14ac:dyDescent="0.25">
      <c r="A693" s="177"/>
      <c r="B693" s="23"/>
      <c r="C693" s="132"/>
      <c r="D693" s="17"/>
      <c r="E693" s="52" t="s">
        <v>875</v>
      </c>
      <c r="F693" s="18" t="s">
        <v>60</v>
      </c>
      <c r="G693" s="115" t="s">
        <v>874</v>
      </c>
      <c r="H693" s="19">
        <v>3</v>
      </c>
      <c r="I693" s="20"/>
      <c r="J693" s="133"/>
    </row>
    <row r="694" spans="1:10" x14ac:dyDescent="0.25">
      <c r="A694" s="177"/>
      <c r="B694" s="15"/>
      <c r="C694" s="16"/>
      <c r="D694" s="17"/>
      <c r="E694" s="112" t="s">
        <v>876</v>
      </c>
      <c r="F694" s="18" t="s">
        <v>60</v>
      </c>
      <c r="G694" s="69" t="s">
        <v>874</v>
      </c>
      <c r="H694" s="19">
        <v>3</v>
      </c>
      <c r="I694" s="20"/>
      <c r="J694" s="131"/>
    </row>
    <row r="695" spans="1:10" x14ac:dyDescent="0.25">
      <c r="A695" s="177"/>
      <c r="B695" s="23"/>
      <c r="C695" s="132"/>
      <c r="D695" s="17"/>
      <c r="E695" s="52" t="s">
        <v>877</v>
      </c>
      <c r="F695" s="18" t="s">
        <v>60</v>
      </c>
      <c r="G695" s="115" t="s">
        <v>874</v>
      </c>
      <c r="H695" s="19">
        <v>3</v>
      </c>
      <c r="I695" s="184"/>
      <c r="J695" s="133"/>
    </row>
    <row r="696" spans="1:10" x14ac:dyDescent="0.25">
      <c r="A696" s="177"/>
      <c r="B696" s="15"/>
      <c r="C696" s="16"/>
      <c r="D696" s="17"/>
      <c r="E696" s="112" t="s">
        <v>878</v>
      </c>
      <c r="F696" s="18" t="s">
        <v>60</v>
      </c>
      <c r="G696" s="69" t="s">
        <v>874</v>
      </c>
      <c r="H696" s="19">
        <v>2</v>
      </c>
      <c r="I696" s="20"/>
      <c r="J696" s="131"/>
    </row>
    <row r="697" spans="1:10" x14ac:dyDescent="0.25">
      <c r="A697" s="177"/>
      <c r="B697" s="23"/>
      <c r="C697" s="132"/>
      <c r="D697" s="17"/>
      <c r="E697" s="52" t="s">
        <v>879</v>
      </c>
      <c r="F697" s="18" t="s">
        <v>60</v>
      </c>
      <c r="G697" s="115" t="s">
        <v>874</v>
      </c>
      <c r="H697" s="19">
        <v>2</v>
      </c>
      <c r="I697" s="184"/>
      <c r="J697" s="133"/>
    </row>
    <row r="698" spans="1:10" x14ac:dyDescent="0.25">
      <c r="A698" s="12"/>
      <c r="B698" s="28"/>
      <c r="C698" s="139"/>
      <c r="D698" s="17"/>
      <c r="E698" s="53" t="s">
        <v>880</v>
      </c>
      <c r="F698" s="74" t="s">
        <v>60</v>
      </c>
      <c r="G698" s="115" t="s">
        <v>874</v>
      </c>
      <c r="H698" s="76">
        <v>3</v>
      </c>
      <c r="I698" s="185"/>
      <c r="J698" s="140"/>
    </row>
    <row r="699" spans="1:10" x14ac:dyDescent="0.25">
      <c r="A699" s="177"/>
      <c r="B699" s="23"/>
      <c r="C699" s="132"/>
      <c r="D699" s="17"/>
      <c r="E699" s="52" t="s">
        <v>881</v>
      </c>
      <c r="F699" s="18" t="s">
        <v>60</v>
      </c>
      <c r="G699" s="115" t="s">
        <v>874</v>
      </c>
      <c r="H699" s="19">
        <v>3</v>
      </c>
      <c r="I699" s="57"/>
      <c r="J699" s="133"/>
    </row>
    <row r="700" spans="1:10" x14ac:dyDescent="0.25">
      <c r="A700" s="177"/>
      <c r="B700" s="15"/>
      <c r="C700" s="16"/>
      <c r="D700" s="17"/>
      <c r="E700" s="112" t="s">
        <v>882</v>
      </c>
      <c r="F700" s="18" t="s">
        <v>60</v>
      </c>
      <c r="G700" s="69" t="s">
        <v>874</v>
      </c>
      <c r="H700" s="19">
        <v>3</v>
      </c>
      <c r="I700" s="20"/>
      <c r="J700" s="131"/>
    </row>
    <row r="701" spans="1:10" ht="31.5" x14ac:dyDescent="0.25">
      <c r="B701" s="122"/>
      <c r="C701" s="125"/>
      <c r="D701" s="17" t="s">
        <v>1262</v>
      </c>
      <c r="E701" s="314" t="s">
        <v>1329</v>
      </c>
      <c r="F701" s="37"/>
      <c r="G701" s="55"/>
      <c r="H701" s="38"/>
      <c r="I701" s="332"/>
      <c r="J701" s="313"/>
    </row>
    <row r="702" spans="1:10" x14ac:dyDescent="0.25">
      <c r="A702" s="177"/>
      <c r="B702" s="23"/>
      <c r="C702" s="132"/>
      <c r="D702" s="17"/>
      <c r="E702" s="52" t="s">
        <v>883</v>
      </c>
      <c r="F702" s="18" t="s">
        <v>65</v>
      </c>
      <c r="G702" s="115" t="s">
        <v>874</v>
      </c>
      <c r="H702" s="19">
        <v>2</v>
      </c>
      <c r="I702" s="184"/>
      <c r="J702" s="133"/>
    </row>
    <row r="703" spans="1:10" x14ac:dyDescent="0.25">
      <c r="A703" s="12"/>
      <c r="B703" s="28"/>
      <c r="C703" s="139"/>
      <c r="D703" s="17"/>
      <c r="E703" s="53" t="s">
        <v>884</v>
      </c>
      <c r="F703" s="74" t="s">
        <v>65</v>
      </c>
      <c r="G703" s="115" t="s">
        <v>874</v>
      </c>
      <c r="H703" s="76">
        <v>3</v>
      </c>
      <c r="I703" s="185"/>
      <c r="J703" s="140"/>
    </row>
    <row r="704" spans="1:10" x14ac:dyDescent="0.25">
      <c r="A704" s="177"/>
      <c r="B704" s="23"/>
      <c r="C704" s="132"/>
      <c r="D704" s="17"/>
      <c r="E704" s="52" t="s">
        <v>885</v>
      </c>
      <c r="F704" s="18" t="s">
        <v>65</v>
      </c>
      <c r="G704" s="115" t="s">
        <v>874</v>
      </c>
      <c r="H704" s="19">
        <v>2</v>
      </c>
      <c r="I704" s="184"/>
      <c r="J704" s="133"/>
    </row>
    <row r="705" spans="1:10" x14ac:dyDescent="0.25">
      <c r="A705" s="12"/>
      <c r="B705" s="28"/>
      <c r="C705" s="139"/>
      <c r="D705" s="17"/>
      <c r="E705" s="53" t="s">
        <v>886</v>
      </c>
      <c r="F705" s="74" t="s">
        <v>65</v>
      </c>
      <c r="G705" s="115" t="s">
        <v>874</v>
      </c>
      <c r="H705" s="76">
        <v>3</v>
      </c>
      <c r="I705" s="185"/>
      <c r="J705" s="140"/>
    </row>
    <row r="706" spans="1:10" x14ac:dyDescent="0.25">
      <c r="A706" s="177"/>
      <c r="B706" s="23"/>
      <c r="C706" s="132"/>
      <c r="D706" s="17" t="s">
        <v>1263</v>
      </c>
      <c r="E706" s="52" t="s">
        <v>72</v>
      </c>
      <c r="F706" s="18" t="s">
        <v>65</v>
      </c>
      <c r="G706" s="115" t="s">
        <v>874</v>
      </c>
      <c r="H706" s="19">
        <v>3</v>
      </c>
      <c r="I706" s="184"/>
      <c r="J706" s="133"/>
    </row>
    <row r="707" spans="1:10" x14ac:dyDescent="0.25">
      <c r="A707" s="177"/>
      <c r="B707" s="23"/>
      <c r="C707" s="132"/>
      <c r="D707" s="17" t="s">
        <v>1264</v>
      </c>
      <c r="E707" s="52" t="s">
        <v>887</v>
      </c>
      <c r="F707" s="18" t="s">
        <v>65</v>
      </c>
      <c r="G707" s="115" t="s">
        <v>874</v>
      </c>
      <c r="H707" s="19">
        <v>3</v>
      </c>
      <c r="I707" s="184"/>
      <c r="J707" s="133"/>
    </row>
    <row r="708" spans="1:10" ht="31.5" x14ac:dyDescent="0.25">
      <c r="A708" s="177"/>
      <c r="B708" s="15"/>
      <c r="C708" s="16"/>
      <c r="D708" s="17" t="s">
        <v>1265</v>
      </c>
      <c r="E708" s="112" t="s">
        <v>888</v>
      </c>
      <c r="F708" s="18" t="s">
        <v>60</v>
      </c>
      <c r="G708" s="115" t="s">
        <v>874</v>
      </c>
      <c r="H708" s="19">
        <v>5</v>
      </c>
      <c r="I708" s="20"/>
      <c r="J708" s="131"/>
    </row>
    <row r="709" spans="1:10" ht="31.5" x14ac:dyDescent="0.25">
      <c r="A709" s="177"/>
      <c r="B709" s="28"/>
      <c r="C709" s="132"/>
      <c r="D709" s="17" t="s">
        <v>1266</v>
      </c>
      <c r="E709" s="52" t="s">
        <v>742</v>
      </c>
      <c r="F709" s="18" t="s">
        <v>60</v>
      </c>
      <c r="G709" s="115" t="s">
        <v>874</v>
      </c>
      <c r="H709" s="19">
        <v>10</v>
      </c>
      <c r="I709" s="184"/>
      <c r="J709" s="133"/>
    </row>
    <row r="710" spans="1:10" ht="15.75" x14ac:dyDescent="0.25">
      <c r="A710" s="22"/>
      <c r="B710" s="49"/>
      <c r="C710" s="357" t="s">
        <v>1439</v>
      </c>
      <c r="D710" s="357"/>
      <c r="E710" s="357"/>
      <c r="F710" s="357"/>
      <c r="G710" s="357"/>
      <c r="H710" s="357"/>
      <c r="I710" s="357"/>
      <c r="J710" s="358"/>
    </row>
    <row r="711" spans="1:10" ht="47.25" x14ac:dyDescent="0.25">
      <c r="A711" s="177"/>
      <c r="B711" s="15"/>
      <c r="C711" s="16"/>
      <c r="D711" s="17" t="s">
        <v>485</v>
      </c>
      <c r="E711" s="112" t="s">
        <v>889</v>
      </c>
      <c r="F711" s="18" t="s">
        <v>60</v>
      </c>
      <c r="G711" s="69" t="s">
        <v>874</v>
      </c>
      <c r="H711" s="19">
        <v>10</v>
      </c>
      <c r="I711" s="20"/>
      <c r="J711" s="131"/>
    </row>
    <row r="712" spans="1:10" ht="31.5" x14ac:dyDescent="0.25">
      <c r="A712" s="177"/>
      <c r="B712" s="23"/>
      <c r="C712" s="132"/>
      <c r="D712" s="17" t="s">
        <v>486</v>
      </c>
      <c r="E712" s="52" t="s">
        <v>890</v>
      </c>
      <c r="F712" s="18" t="s">
        <v>60</v>
      </c>
      <c r="G712" s="115" t="s">
        <v>874</v>
      </c>
      <c r="H712" s="19">
        <v>5</v>
      </c>
      <c r="I712" s="20"/>
      <c r="J712" s="133"/>
    </row>
    <row r="713" spans="1:10" ht="32.25" thickBot="1" x14ac:dyDescent="0.3">
      <c r="A713" s="177"/>
      <c r="B713" s="15"/>
      <c r="C713" s="16"/>
      <c r="D713" s="17" t="s">
        <v>1267</v>
      </c>
      <c r="E713" s="112" t="s">
        <v>73</v>
      </c>
      <c r="F713" s="18" t="s">
        <v>60</v>
      </c>
      <c r="G713" s="69" t="s">
        <v>874</v>
      </c>
      <c r="H713" s="19">
        <v>10</v>
      </c>
      <c r="I713" s="20"/>
      <c r="J713" s="131"/>
    </row>
    <row r="714" spans="1:10" ht="16.5" thickBot="1" x14ac:dyDescent="0.3">
      <c r="B714" s="352" t="s">
        <v>1658</v>
      </c>
      <c r="C714" s="353"/>
      <c r="D714" s="353"/>
      <c r="E714" s="353"/>
      <c r="F714" s="353"/>
      <c r="G714" s="353"/>
      <c r="H714" s="353"/>
      <c r="I714" s="353"/>
      <c r="J714" s="354"/>
    </row>
    <row r="715" spans="1:10" ht="15.75" x14ac:dyDescent="0.25">
      <c r="A715" s="177"/>
      <c r="B715" s="13"/>
      <c r="C715" s="357" t="s">
        <v>1659</v>
      </c>
      <c r="D715" s="357"/>
      <c r="E715" s="357"/>
      <c r="F715" s="357"/>
      <c r="G715" s="357"/>
      <c r="H715" s="357"/>
      <c r="I715" s="357"/>
      <c r="J715" s="358"/>
    </row>
    <row r="716" spans="1:10" ht="31.5" x14ac:dyDescent="0.25">
      <c r="A716" s="177"/>
      <c r="B716" s="15"/>
      <c r="C716" s="16"/>
      <c r="D716" s="17" t="s">
        <v>487</v>
      </c>
      <c r="E716" s="112" t="s">
        <v>891</v>
      </c>
      <c r="F716" s="18" t="s">
        <v>60</v>
      </c>
      <c r="G716" s="69" t="s">
        <v>874</v>
      </c>
      <c r="H716" s="19">
        <v>10</v>
      </c>
      <c r="I716" s="20"/>
      <c r="J716" s="131"/>
    </row>
    <row r="717" spans="1:10" ht="31.5" x14ac:dyDescent="0.25">
      <c r="A717" s="177"/>
      <c r="B717" s="23"/>
      <c r="C717" s="132"/>
      <c r="D717" s="17" t="s">
        <v>488</v>
      </c>
      <c r="E717" s="52" t="s">
        <v>668</v>
      </c>
      <c r="F717" s="18" t="s">
        <v>60</v>
      </c>
      <c r="G717" s="115" t="s">
        <v>874</v>
      </c>
      <c r="H717" s="19">
        <v>10</v>
      </c>
      <c r="I717" s="20"/>
      <c r="J717" s="133"/>
    </row>
    <row r="718" spans="1:10" ht="31.5" x14ac:dyDescent="0.25">
      <c r="A718" s="177"/>
      <c r="B718" s="15"/>
      <c r="C718" s="16"/>
      <c r="D718" s="17" t="s">
        <v>1268</v>
      </c>
      <c r="E718" s="112" t="s">
        <v>1330</v>
      </c>
      <c r="F718" s="18" t="s">
        <v>60</v>
      </c>
      <c r="G718" s="69" t="s">
        <v>874</v>
      </c>
      <c r="H718" s="19">
        <v>5</v>
      </c>
      <c r="I718" s="20"/>
      <c r="J718" s="131"/>
    </row>
    <row r="719" spans="1:10" ht="15.75" x14ac:dyDescent="0.25">
      <c r="A719" s="177"/>
      <c r="B719" s="49"/>
      <c r="C719" s="357" t="s">
        <v>1660</v>
      </c>
      <c r="D719" s="357"/>
      <c r="E719" s="357"/>
      <c r="F719" s="357"/>
      <c r="G719" s="357"/>
      <c r="H719" s="357"/>
      <c r="I719" s="357"/>
      <c r="J719" s="358"/>
    </row>
    <row r="720" spans="1:10" x14ac:dyDescent="0.25">
      <c r="B720" s="15"/>
      <c r="C720" s="16"/>
      <c r="D720" s="17" t="s">
        <v>491</v>
      </c>
      <c r="E720" s="112" t="s">
        <v>892</v>
      </c>
      <c r="F720" s="18" t="s">
        <v>60</v>
      </c>
      <c r="G720" s="69"/>
      <c r="H720" s="19">
        <v>10</v>
      </c>
      <c r="I720" s="20"/>
      <c r="J720" s="131"/>
    </row>
    <row r="721" spans="1:10" x14ac:dyDescent="0.25">
      <c r="B721" s="23"/>
      <c r="C721" s="132"/>
      <c r="D721" s="17" t="s">
        <v>492</v>
      </c>
      <c r="E721" s="52" t="s">
        <v>74</v>
      </c>
      <c r="F721" s="18" t="s">
        <v>60</v>
      </c>
      <c r="G721" s="115"/>
      <c r="H721" s="19">
        <v>5</v>
      </c>
      <c r="I721" s="20"/>
      <c r="J721" s="133"/>
    </row>
    <row r="722" spans="1:10" x14ac:dyDescent="0.25">
      <c r="A722" s="177"/>
      <c r="B722" s="15"/>
      <c r="C722" s="16"/>
      <c r="D722" s="17" t="s">
        <v>493</v>
      </c>
      <c r="E722" s="112" t="s">
        <v>75</v>
      </c>
      <c r="F722" s="18" t="s">
        <v>60</v>
      </c>
      <c r="G722" s="69"/>
      <c r="H722" s="19">
        <v>5</v>
      </c>
      <c r="I722" s="20"/>
      <c r="J722" s="131"/>
    </row>
    <row r="723" spans="1:10" x14ac:dyDescent="0.25">
      <c r="A723" s="177"/>
      <c r="B723" s="23"/>
      <c r="C723" s="132"/>
      <c r="D723" s="17" t="s">
        <v>494</v>
      </c>
      <c r="E723" s="52" t="s">
        <v>76</v>
      </c>
      <c r="F723" s="18" t="s">
        <v>2</v>
      </c>
      <c r="G723" s="115"/>
      <c r="H723" s="19">
        <v>5</v>
      </c>
      <c r="I723" s="184"/>
      <c r="J723" s="133"/>
    </row>
    <row r="724" spans="1:10" ht="31.5" x14ac:dyDescent="0.25">
      <c r="B724" s="28"/>
      <c r="C724" s="139"/>
      <c r="D724" s="17" t="s">
        <v>495</v>
      </c>
      <c r="E724" s="53" t="s">
        <v>893</v>
      </c>
      <c r="F724" s="74" t="s">
        <v>2</v>
      </c>
      <c r="G724" s="115" t="s">
        <v>77</v>
      </c>
      <c r="H724" s="76">
        <v>5</v>
      </c>
      <c r="I724" s="185"/>
      <c r="J724" s="140"/>
    </row>
    <row r="725" spans="1:10" ht="31.5" x14ac:dyDescent="0.25">
      <c r="B725" s="23"/>
      <c r="C725" s="132"/>
      <c r="D725" s="17" t="s">
        <v>496</v>
      </c>
      <c r="E725" s="52" t="s">
        <v>894</v>
      </c>
      <c r="F725" s="18" t="s">
        <v>2</v>
      </c>
      <c r="G725" s="115"/>
      <c r="H725" s="19">
        <v>5</v>
      </c>
      <c r="I725" s="20"/>
      <c r="J725" s="133"/>
    </row>
    <row r="726" spans="1:10" x14ac:dyDescent="0.25">
      <c r="A726" s="177"/>
      <c r="B726" s="15"/>
      <c r="C726" s="16"/>
      <c r="D726" s="17" t="s">
        <v>497</v>
      </c>
      <c r="E726" s="112" t="s">
        <v>78</v>
      </c>
      <c r="F726" s="18" t="s">
        <v>2</v>
      </c>
      <c r="G726" s="69" t="s">
        <v>670</v>
      </c>
      <c r="H726" s="19">
        <v>10</v>
      </c>
      <c r="I726" s="20"/>
      <c r="J726" s="131"/>
    </row>
    <row r="727" spans="1:10" ht="31.5" x14ac:dyDescent="0.25">
      <c r="A727" s="177"/>
      <c r="B727" s="23"/>
      <c r="C727" s="132"/>
      <c r="D727" s="17" t="s">
        <v>669</v>
      </c>
      <c r="E727" s="52" t="s">
        <v>895</v>
      </c>
      <c r="F727" s="18" t="s">
        <v>2</v>
      </c>
      <c r="G727" s="115"/>
      <c r="H727" s="19">
        <v>10</v>
      </c>
      <c r="I727" s="184"/>
      <c r="J727" s="133"/>
    </row>
    <row r="728" spans="1:10" ht="15.75" x14ac:dyDescent="0.25">
      <c r="B728" s="49"/>
      <c r="C728" s="357" t="s">
        <v>1440</v>
      </c>
      <c r="D728" s="357"/>
      <c r="E728" s="357"/>
      <c r="F728" s="357"/>
      <c r="G728" s="357"/>
      <c r="H728" s="357"/>
      <c r="I728" s="357"/>
      <c r="J728" s="358"/>
    </row>
    <row r="729" spans="1:10" x14ac:dyDescent="0.25">
      <c r="B729" s="15"/>
      <c r="C729" s="16"/>
      <c r="D729" s="17" t="s">
        <v>498</v>
      </c>
      <c r="E729" s="112" t="s">
        <v>896</v>
      </c>
      <c r="F729" s="18" t="s">
        <v>60</v>
      </c>
      <c r="G729" s="69"/>
      <c r="H729" s="19">
        <v>5</v>
      </c>
      <c r="I729" s="20"/>
      <c r="J729" s="131"/>
    </row>
    <row r="730" spans="1:10" ht="19.5" thickBot="1" x14ac:dyDescent="0.3">
      <c r="B730" s="23"/>
      <c r="C730" s="132"/>
      <c r="D730" s="17" t="s">
        <v>1269</v>
      </c>
      <c r="E730" s="52" t="s">
        <v>897</v>
      </c>
      <c r="F730" s="18" t="s">
        <v>60</v>
      </c>
      <c r="G730" s="115"/>
      <c r="H730" s="19">
        <v>5</v>
      </c>
      <c r="I730" s="20"/>
      <c r="J730" s="133"/>
    </row>
    <row r="731" spans="1:10" ht="16.5" thickBot="1" x14ac:dyDescent="0.3">
      <c r="A731" s="177"/>
      <c r="B731" s="352" t="s">
        <v>1661</v>
      </c>
      <c r="C731" s="353"/>
      <c r="D731" s="353"/>
      <c r="E731" s="353"/>
      <c r="F731" s="353"/>
      <c r="G731" s="353"/>
      <c r="H731" s="353"/>
      <c r="I731" s="353"/>
      <c r="J731" s="354"/>
    </row>
    <row r="732" spans="1:10" ht="15.75" x14ac:dyDescent="0.25">
      <c r="A732" s="12"/>
      <c r="B732" s="13"/>
      <c r="C732" s="357" t="s">
        <v>1662</v>
      </c>
      <c r="D732" s="357"/>
      <c r="E732" s="357"/>
      <c r="F732" s="357"/>
      <c r="G732" s="357"/>
      <c r="H732" s="357"/>
      <c r="I732" s="357"/>
      <c r="J732" s="358"/>
    </row>
    <row r="733" spans="1:10" ht="31.5" x14ac:dyDescent="0.25">
      <c r="A733" s="14"/>
      <c r="B733" s="93"/>
      <c r="C733" s="86"/>
      <c r="D733" s="17" t="s">
        <v>499</v>
      </c>
      <c r="E733" s="112" t="s">
        <v>79</v>
      </c>
      <c r="F733" s="18" t="s">
        <v>25</v>
      </c>
      <c r="G733" s="69"/>
      <c r="H733" s="19">
        <v>10</v>
      </c>
      <c r="I733" s="20"/>
      <c r="J733" s="131"/>
    </row>
    <row r="734" spans="1:10" ht="15.75" x14ac:dyDescent="0.25">
      <c r="A734" s="177"/>
      <c r="B734" s="49"/>
      <c r="C734" s="357" t="s">
        <v>1663</v>
      </c>
      <c r="D734" s="357"/>
      <c r="E734" s="357"/>
      <c r="F734" s="357"/>
      <c r="G734" s="357"/>
      <c r="H734" s="357"/>
      <c r="I734" s="357"/>
      <c r="J734" s="358"/>
    </row>
    <row r="735" spans="1:10" ht="78.75" x14ac:dyDescent="0.25">
      <c r="B735" s="93"/>
      <c r="C735" s="86"/>
      <c r="D735" s="17" t="s">
        <v>500</v>
      </c>
      <c r="E735" s="112" t="s">
        <v>898</v>
      </c>
      <c r="F735" s="18" t="s">
        <v>2</v>
      </c>
      <c r="G735" s="69" t="s">
        <v>1664</v>
      </c>
      <c r="H735" s="19">
        <v>5</v>
      </c>
      <c r="I735" s="20"/>
      <c r="J735" s="131"/>
    </row>
    <row r="736" spans="1:10" ht="15.75" x14ac:dyDescent="0.25">
      <c r="B736" s="49"/>
      <c r="C736" s="357" t="s">
        <v>1665</v>
      </c>
      <c r="D736" s="357"/>
      <c r="E736" s="357"/>
      <c r="F736" s="357"/>
      <c r="G736" s="357"/>
      <c r="H736" s="357"/>
      <c r="I736" s="357"/>
      <c r="J736" s="358"/>
    </row>
    <row r="737" spans="1:10" ht="31.5" x14ac:dyDescent="0.25">
      <c r="B737" s="85"/>
      <c r="C737" s="86"/>
      <c r="D737" s="17" t="s">
        <v>501</v>
      </c>
      <c r="E737" s="112" t="s">
        <v>1331</v>
      </c>
      <c r="F737" s="18" t="s">
        <v>2</v>
      </c>
      <c r="G737" s="69"/>
      <c r="H737" s="19">
        <v>5</v>
      </c>
      <c r="I737" s="20"/>
      <c r="J737" s="131"/>
    </row>
    <row r="738" spans="1:10" x14ac:dyDescent="0.25">
      <c r="A738" s="12"/>
      <c r="B738" s="15"/>
      <c r="C738" s="16"/>
      <c r="D738" s="17" t="s">
        <v>502</v>
      </c>
      <c r="E738" s="112" t="s">
        <v>80</v>
      </c>
      <c r="F738" s="18" t="s">
        <v>65</v>
      </c>
      <c r="G738" s="69"/>
      <c r="H738" s="19">
        <v>5</v>
      </c>
      <c r="I738" s="20"/>
      <c r="J738" s="131"/>
    </row>
    <row r="739" spans="1:10" x14ac:dyDescent="0.25">
      <c r="A739" s="14"/>
      <c r="B739" s="87"/>
      <c r="C739" s="88"/>
      <c r="D739" s="17" t="s">
        <v>503</v>
      </c>
      <c r="E739" s="112" t="s">
        <v>899</v>
      </c>
      <c r="F739" s="18" t="s">
        <v>2</v>
      </c>
      <c r="G739" s="69"/>
      <c r="H739" s="19">
        <v>10</v>
      </c>
      <c r="I739" s="20"/>
      <c r="J739" s="131"/>
    </row>
    <row r="740" spans="1:10" ht="15.75" x14ac:dyDescent="0.25">
      <c r="A740" s="177"/>
      <c r="B740" s="49"/>
      <c r="C740" s="357" t="s">
        <v>1666</v>
      </c>
      <c r="D740" s="357"/>
      <c r="E740" s="357"/>
      <c r="F740" s="357"/>
      <c r="G740" s="357"/>
      <c r="H740" s="357"/>
      <c r="I740" s="357"/>
      <c r="J740" s="358"/>
    </row>
    <row r="741" spans="1:10" ht="31.5" x14ac:dyDescent="0.25">
      <c r="A741" s="12"/>
      <c r="B741" s="85"/>
      <c r="C741" s="86"/>
      <c r="D741" s="17" t="s">
        <v>504</v>
      </c>
      <c r="E741" s="112" t="s">
        <v>743</v>
      </c>
      <c r="F741" s="18" t="s">
        <v>65</v>
      </c>
      <c r="G741" s="69" t="s">
        <v>1667</v>
      </c>
      <c r="H741" s="19">
        <v>5</v>
      </c>
      <c r="I741" s="20"/>
      <c r="J741" s="131"/>
    </row>
    <row r="742" spans="1:10" ht="79.5" thickBot="1" x14ac:dyDescent="0.3">
      <c r="A742" s="14"/>
      <c r="B742" s="87"/>
      <c r="C742" s="88"/>
      <c r="D742" s="17" t="s">
        <v>1270</v>
      </c>
      <c r="E742" s="112" t="s">
        <v>81</v>
      </c>
      <c r="F742" s="18" t="s">
        <v>2</v>
      </c>
      <c r="G742" s="69" t="s">
        <v>1668</v>
      </c>
      <c r="H742" s="19">
        <v>10</v>
      </c>
      <c r="I742" s="20"/>
      <c r="J742" s="131"/>
    </row>
    <row r="743" spans="1:10" ht="16.5" thickBot="1" x14ac:dyDescent="0.3">
      <c r="A743" s="22"/>
      <c r="B743" s="352" t="s">
        <v>1669</v>
      </c>
      <c r="C743" s="353"/>
      <c r="D743" s="353"/>
      <c r="E743" s="353"/>
      <c r="F743" s="353"/>
      <c r="G743" s="353"/>
      <c r="H743" s="353"/>
      <c r="I743" s="353"/>
      <c r="J743" s="354"/>
    </row>
    <row r="744" spans="1:10" ht="15.75" x14ac:dyDescent="0.25">
      <c r="A744" s="177"/>
      <c r="B744" s="13"/>
      <c r="C744" s="357" t="s">
        <v>1670</v>
      </c>
      <c r="D744" s="357"/>
      <c r="E744" s="357"/>
      <c r="F744" s="357"/>
      <c r="G744" s="357"/>
      <c r="H744" s="357"/>
      <c r="I744" s="357"/>
      <c r="J744" s="358"/>
    </row>
    <row r="745" spans="1:10" ht="31.5" x14ac:dyDescent="0.25">
      <c r="B745" s="288"/>
      <c r="C745" s="289"/>
      <c r="D745" s="17" t="s">
        <v>505</v>
      </c>
      <c r="E745" s="314" t="s">
        <v>900</v>
      </c>
      <c r="F745" s="37"/>
      <c r="G745" s="55"/>
      <c r="H745" s="38"/>
      <c r="I745" s="332"/>
      <c r="J745" s="313"/>
    </row>
    <row r="746" spans="1:10" x14ac:dyDescent="0.25">
      <c r="B746" s="15"/>
      <c r="C746" s="16"/>
      <c r="D746" s="17"/>
      <c r="E746" s="112" t="s">
        <v>1332</v>
      </c>
      <c r="F746" s="18" t="s">
        <v>25</v>
      </c>
      <c r="G746" s="69"/>
      <c r="H746" s="19">
        <v>5</v>
      </c>
      <c r="I746" s="20"/>
      <c r="J746" s="131"/>
    </row>
    <row r="747" spans="1:10" x14ac:dyDescent="0.25">
      <c r="A747" s="12"/>
      <c r="B747" s="15"/>
      <c r="C747" s="16"/>
      <c r="D747" s="17"/>
      <c r="E747" s="112" t="s">
        <v>1333</v>
      </c>
      <c r="F747" s="18" t="s">
        <v>25</v>
      </c>
      <c r="G747" s="69"/>
      <c r="H747" s="19">
        <v>5</v>
      </c>
      <c r="I747" s="20"/>
      <c r="J747" s="131"/>
    </row>
    <row r="748" spans="1:10" ht="19.5" thickBot="1" x14ac:dyDescent="0.3">
      <c r="A748" s="14"/>
      <c r="B748" s="87"/>
      <c r="C748" s="88"/>
      <c r="D748" s="17"/>
      <c r="E748" s="112" t="s">
        <v>1334</v>
      </c>
      <c r="F748" s="18" t="s">
        <v>25</v>
      </c>
      <c r="G748" s="69"/>
      <c r="H748" s="19">
        <v>10</v>
      </c>
      <c r="I748" s="20"/>
      <c r="J748" s="131"/>
    </row>
    <row r="749" spans="1:10" ht="16.5" thickBot="1" x14ac:dyDescent="0.3">
      <c r="B749" s="352" t="s">
        <v>1671</v>
      </c>
      <c r="C749" s="353"/>
      <c r="D749" s="353"/>
      <c r="E749" s="353"/>
      <c r="F749" s="353"/>
      <c r="G749" s="353"/>
      <c r="H749" s="353"/>
      <c r="I749" s="353"/>
      <c r="J749" s="354"/>
    </row>
    <row r="750" spans="1:10" ht="15.75" x14ac:dyDescent="0.25">
      <c r="B750" s="13"/>
      <c r="C750" s="357" t="s">
        <v>1441</v>
      </c>
      <c r="D750" s="357"/>
      <c r="E750" s="357"/>
      <c r="F750" s="357"/>
      <c r="G750" s="357"/>
      <c r="H750" s="357"/>
      <c r="I750" s="357"/>
      <c r="J750" s="358"/>
    </row>
    <row r="751" spans="1:10" ht="47.25" x14ac:dyDescent="0.25">
      <c r="B751" s="85"/>
      <c r="C751" s="86"/>
      <c r="D751" s="17" t="s">
        <v>506</v>
      </c>
      <c r="E751" s="112" t="s">
        <v>901</v>
      </c>
      <c r="F751" s="18" t="s">
        <v>65</v>
      </c>
      <c r="G751" s="69" t="s">
        <v>82</v>
      </c>
      <c r="H751" s="19">
        <v>10</v>
      </c>
      <c r="I751" s="20"/>
      <c r="J751" s="131"/>
    </row>
    <row r="752" spans="1:10" ht="15.75" x14ac:dyDescent="0.25">
      <c r="B752" s="49"/>
      <c r="C752" s="357" t="s">
        <v>1442</v>
      </c>
      <c r="D752" s="357"/>
      <c r="E752" s="357"/>
      <c r="F752" s="357"/>
      <c r="G752" s="357"/>
      <c r="H752" s="357"/>
      <c r="I752" s="357"/>
      <c r="J752" s="358"/>
    </row>
    <row r="753" spans="1:10" ht="47.25" x14ac:dyDescent="0.25">
      <c r="A753" s="177"/>
      <c r="B753" s="15"/>
      <c r="C753" s="16"/>
      <c r="D753" s="17" t="s">
        <v>507</v>
      </c>
      <c r="E753" s="112" t="s">
        <v>902</v>
      </c>
      <c r="F753" s="18" t="s">
        <v>65</v>
      </c>
      <c r="G753" s="69" t="s">
        <v>83</v>
      </c>
      <c r="H753" s="19">
        <v>10</v>
      </c>
      <c r="I753" s="20"/>
      <c r="J753" s="131"/>
    </row>
    <row r="754" spans="1:10" ht="47.25" x14ac:dyDescent="0.25">
      <c r="A754" s="12"/>
      <c r="B754" s="23"/>
      <c r="C754" s="132"/>
      <c r="D754" s="17" t="s">
        <v>508</v>
      </c>
      <c r="E754" s="52" t="s">
        <v>904</v>
      </c>
      <c r="F754" s="18" t="s">
        <v>2</v>
      </c>
      <c r="G754" s="115" t="s">
        <v>903</v>
      </c>
      <c r="H754" s="19">
        <v>10</v>
      </c>
      <c r="I754" s="20"/>
      <c r="J754" s="133"/>
    </row>
    <row r="755" spans="1:10" x14ac:dyDescent="0.25">
      <c r="A755" s="14"/>
      <c r="B755" s="15"/>
      <c r="C755" s="16"/>
      <c r="D755" s="17" t="s">
        <v>509</v>
      </c>
      <c r="E755" s="112" t="s">
        <v>905</v>
      </c>
      <c r="F755" s="18" t="s">
        <v>874</v>
      </c>
      <c r="G755" s="69"/>
      <c r="H755" s="19">
        <v>10</v>
      </c>
      <c r="I755" s="20"/>
      <c r="J755" s="131"/>
    </row>
    <row r="756" spans="1:10" ht="19.5" thickBot="1" x14ac:dyDescent="0.3">
      <c r="A756" s="22"/>
      <c r="B756" s="23"/>
      <c r="C756" s="132"/>
      <c r="D756" s="17" t="s">
        <v>510</v>
      </c>
      <c r="E756" s="52" t="s">
        <v>84</v>
      </c>
      <c r="F756" s="18" t="s">
        <v>1</v>
      </c>
      <c r="G756" s="115"/>
      <c r="H756" s="19">
        <v>10</v>
      </c>
      <c r="I756" s="20"/>
      <c r="J756" s="133"/>
    </row>
    <row r="757" spans="1:10" ht="16.5" thickBot="1" x14ac:dyDescent="0.3">
      <c r="A757" s="177"/>
      <c r="B757" s="352" t="s">
        <v>1672</v>
      </c>
      <c r="C757" s="353"/>
      <c r="D757" s="353"/>
      <c r="E757" s="353"/>
      <c r="F757" s="353"/>
      <c r="G757" s="353"/>
      <c r="H757" s="353"/>
      <c r="I757" s="353"/>
      <c r="J757" s="354"/>
    </row>
    <row r="758" spans="1:10" ht="15.75" x14ac:dyDescent="0.25">
      <c r="B758" s="13"/>
      <c r="C758" s="357" t="s">
        <v>1673</v>
      </c>
      <c r="D758" s="357"/>
      <c r="E758" s="357"/>
      <c r="F758" s="357"/>
      <c r="G758" s="357"/>
      <c r="H758" s="357"/>
      <c r="I758" s="357"/>
      <c r="J758" s="358"/>
    </row>
    <row r="759" spans="1:10" ht="31.5" x14ac:dyDescent="0.25">
      <c r="B759" s="85"/>
      <c r="C759" s="86"/>
      <c r="D759" s="17" t="s">
        <v>511</v>
      </c>
      <c r="E759" s="112" t="s">
        <v>906</v>
      </c>
      <c r="F759" s="18" t="s">
        <v>1</v>
      </c>
      <c r="G759" s="69" t="s">
        <v>744</v>
      </c>
      <c r="H759" s="19">
        <v>10</v>
      </c>
      <c r="I759" s="20"/>
      <c r="J759" s="131"/>
    </row>
    <row r="760" spans="1:10" ht="78.75" x14ac:dyDescent="0.25">
      <c r="A760" s="22"/>
      <c r="B760" s="151"/>
      <c r="C760" s="16"/>
      <c r="D760" s="17" t="s">
        <v>512</v>
      </c>
      <c r="E760" s="112" t="s">
        <v>907</v>
      </c>
      <c r="F760" s="18" t="s">
        <v>2</v>
      </c>
      <c r="G760" s="69" t="s">
        <v>908</v>
      </c>
      <c r="H760" s="19">
        <v>10</v>
      </c>
      <c r="I760" s="20"/>
      <c r="J760" s="131"/>
    </row>
    <row r="761" spans="1:10" ht="78.75" x14ac:dyDescent="0.25">
      <c r="A761" s="177"/>
      <c r="B761" s="87"/>
      <c r="C761" s="16"/>
      <c r="D761" s="17" t="s">
        <v>513</v>
      </c>
      <c r="E761" s="112" t="s">
        <v>85</v>
      </c>
      <c r="F761" s="18" t="s">
        <v>2</v>
      </c>
      <c r="G761" s="69" t="s">
        <v>86</v>
      </c>
      <c r="H761" s="19">
        <v>10</v>
      </c>
      <c r="I761" s="20"/>
      <c r="J761" s="131"/>
    </row>
    <row r="762" spans="1:10" ht="15.75" x14ac:dyDescent="0.25">
      <c r="A762" s="177"/>
      <c r="B762" s="49"/>
      <c r="C762" s="357" t="s">
        <v>1443</v>
      </c>
      <c r="D762" s="357"/>
      <c r="E762" s="357"/>
      <c r="F762" s="357"/>
      <c r="G762" s="357"/>
      <c r="H762" s="357"/>
      <c r="I762" s="357"/>
      <c r="J762" s="358"/>
    </row>
    <row r="763" spans="1:10" ht="31.5" x14ac:dyDescent="0.25">
      <c r="A763" s="177"/>
      <c r="B763" s="85"/>
      <c r="C763" s="86"/>
      <c r="D763" s="17" t="s">
        <v>514</v>
      </c>
      <c r="E763" s="112" t="s">
        <v>87</v>
      </c>
      <c r="F763" s="18" t="s">
        <v>65</v>
      </c>
      <c r="G763" s="69"/>
      <c r="H763" s="19">
        <v>10</v>
      </c>
      <c r="I763" s="20"/>
      <c r="J763" s="131"/>
    </row>
    <row r="764" spans="1:10" x14ac:dyDescent="0.25">
      <c r="B764" s="134"/>
      <c r="C764" s="16"/>
      <c r="D764" s="17" t="s">
        <v>515</v>
      </c>
      <c r="E764" s="112" t="s">
        <v>88</v>
      </c>
      <c r="F764" s="18" t="s">
        <v>60</v>
      </c>
      <c r="G764" s="69"/>
      <c r="H764" s="19">
        <v>5</v>
      </c>
      <c r="I764" s="20"/>
      <c r="J764" s="131"/>
    </row>
    <row r="765" spans="1:10" ht="15.75" x14ac:dyDescent="0.25">
      <c r="A765" s="177"/>
      <c r="B765" s="49"/>
      <c r="C765" s="357" t="s">
        <v>1444</v>
      </c>
      <c r="D765" s="357"/>
      <c r="E765" s="357"/>
      <c r="F765" s="357"/>
      <c r="G765" s="357"/>
      <c r="H765" s="357"/>
      <c r="I765" s="357"/>
      <c r="J765" s="358"/>
    </row>
    <row r="766" spans="1:10" ht="31.5" x14ac:dyDescent="0.25">
      <c r="A766" s="177"/>
      <c r="B766" s="85"/>
      <c r="C766" s="86"/>
      <c r="D766" s="17" t="s">
        <v>516</v>
      </c>
      <c r="E766" s="112" t="s">
        <v>89</v>
      </c>
      <c r="F766" s="18" t="s">
        <v>25</v>
      </c>
      <c r="G766" s="69"/>
      <c r="H766" s="19">
        <v>5</v>
      </c>
      <c r="I766" s="20"/>
      <c r="J766" s="131"/>
    </row>
    <row r="767" spans="1:10" ht="63" x14ac:dyDescent="0.25">
      <c r="A767" s="177"/>
      <c r="B767" s="151"/>
      <c r="C767" s="16"/>
      <c r="D767" s="17" t="s">
        <v>517</v>
      </c>
      <c r="E767" s="112" t="s">
        <v>909</v>
      </c>
      <c r="F767" s="18" t="s">
        <v>3</v>
      </c>
      <c r="G767" s="69" t="s">
        <v>198</v>
      </c>
      <c r="H767" s="19">
        <v>10</v>
      </c>
      <c r="I767" s="20"/>
      <c r="J767" s="131"/>
    </row>
    <row r="768" spans="1:10" ht="47.25" x14ac:dyDescent="0.25">
      <c r="A768" s="177"/>
      <c r="B768" s="15"/>
      <c r="C768" s="16"/>
      <c r="D768" s="17" t="s">
        <v>518</v>
      </c>
      <c r="E768" s="112" t="s">
        <v>910</v>
      </c>
      <c r="F768" s="18" t="s">
        <v>3</v>
      </c>
      <c r="G768" s="69" t="s">
        <v>90</v>
      </c>
      <c r="H768" s="19">
        <v>5</v>
      </c>
      <c r="I768" s="20"/>
      <c r="J768" s="131"/>
    </row>
    <row r="769" spans="1:10" x14ac:dyDescent="0.25">
      <c r="A769" s="177"/>
      <c r="B769" s="142"/>
      <c r="C769" s="16"/>
      <c r="D769" s="17" t="s">
        <v>519</v>
      </c>
      <c r="E769" s="112" t="s">
        <v>91</v>
      </c>
      <c r="F769" s="18" t="s">
        <v>60</v>
      </c>
      <c r="G769" s="69"/>
      <c r="H769" s="19">
        <v>10</v>
      </c>
      <c r="I769" s="20"/>
      <c r="J769" s="131"/>
    </row>
    <row r="770" spans="1:10" ht="15.75" x14ac:dyDescent="0.25">
      <c r="A770" s="177"/>
      <c r="B770" s="13"/>
      <c r="C770" s="357" t="s">
        <v>1674</v>
      </c>
      <c r="D770" s="357"/>
      <c r="E770" s="357"/>
      <c r="F770" s="357"/>
      <c r="G770" s="357"/>
      <c r="H770" s="357"/>
      <c r="I770" s="357"/>
      <c r="J770" s="358"/>
    </row>
    <row r="771" spans="1:10" ht="31.5" x14ac:dyDescent="0.25">
      <c r="A771" s="177"/>
      <c r="B771" s="85"/>
      <c r="C771" s="86"/>
      <c r="D771" s="17" t="s">
        <v>520</v>
      </c>
      <c r="E771" s="112" t="s">
        <v>92</v>
      </c>
      <c r="F771" s="18" t="s">
        <v>1</v>
      </c>
      <c r="G771" s="69"/>
      <c r="H771" s="19">
        <v>10</v>
      </c>
      <c r="I771" s="20"/>
      <c r="J771" s="131"/>
    </row>
    <row r="772" spans="1:10" ht="15.75" x14ac:dyDescent="0.25">
      <c r="A772" s="177"/>
      <c r="B772" s="13"/>
      <c r="C772" s="357" t="s">
        <v>1675</v>
      </c>
      <c r="D772" s="357"/>
      <c r="E772" s="357"/>
      <c r="F772" s="357"/>
      <c r="G772" s="357"/>
      <c r="H772" s="357"/>
      <c r="I772" s="357"/>
      <c r="J772" s="358"/>
    </row>
    <row r="773" spans="1:10" ht="32.25" thickBot="1" x14ac:dyDescent="0.3">
      <c r="A773" s="177"/>
      <c r="B773" s="151"/>
      <c r="C773" s="16"/>
      <c r="D773" s="17" t="s">
        <v>521</v>
      </c>
      <c r="E773" s="112" t="s">
        <v>745</v>
      </c>
      <c r="F773" s="18" t="s">
        <v>60</v>
      </c>
      <c r="G773" s="69"/>
      <c r="H773" s="19">
        <v>5</v>
      </c>
      <c r="I773" s="20"/>
      <c r="J773" s="131"/>
    </row>
    <row r="774" spans="1:10" ht="16.5" thickBot="1" x14ac:dyDescent="0.3">
      <c r="A774" s="12"/>
      <c r="B774" s="352" t="s">
        <v>1676</v>
      </c>
      <c r="C774" s="353"/>
      <c r="D774" s="353"/>
      <c r="E774" s="353"/>
      <c r="F774" s="353"/>
      <c r="G774" s="353"/>
      <c r="H774" s="353"/>
      <c r="I774" s="353"/>
      <c r="J774" s="354"/>
    </row>
    <row r="775" spans="1:10" ht="15.75" x14ac:dyDescent="0.25">
      <c r="A775" s="14"/>
      <c r="B775" s="13"/>
      <c r="C775" s="357" t="s">
        <v>1445</v>
      </c>
      <c r="D775" s="357"/>
      <c r="E775" s="357"/>
      <c r="F775" s="357"/>
      <c r="G775" s="357"/>
      <c r="H775" s="357"/>
      <c r="I775" s="357"/>
      <c r="J775" s="358"/>
    </row>
    <row r="776" spans="1:10" x14ac:dyDescent="0.25">
      <c r="A776" s="14"/>
      <c r="B776" s="93"/>
      <c r="C776" s="86"/>
      <c r="D776" s="17" t="s">
        <v>522</v>
      </c>
      <c r="E776" s="112" t="s">
        <v>93</v>
      </c>
      <c r="F776" s="18" t="s">
        <v>2</v>
      </c>
      <c r="G776" s="69" t="s">
        <v>874</v>
      </c>
      <c r="H776" s="19">
        <v>5</v>
      </c>
      <c r="I776" s="20"/>
      <c r="J776" s="131"/>
    </row>
    <row r="777" spans="1:10" ht="15.75" x14ac:dyDescent="0.25">
      <c r="A777" s="22"/>
      <c r="B777" s="49"/>
      <c r="C777" s="357" t="s">
        <v>1446</v>
      </c>
      <c r="D777" s="357"/>
      <c r="E777" s="357"/>
      <c r="F777" s="357"/>
      <c r="G777" s="357"/>
      <c r="H777" s="357"/>
      <c r="I777" s="357"/>
      <c r="J777" s="358"/>
    </row>
    <row r="778" spans="1:10" ht="31.5" x14ac:dyDescent="0.25">
      <c r="A778" s="177"/>
      <c r="B778" s="93"/>
      <c r="C778" s="94"/>
      <c r="D778" s="17" t="s">
        <v>523</v>
      </c>
      <c r="E778" s="112" t="s">
        <v>94</v>
      </c>
      <c r="F778" s="18" t="s">
        <v>2</v>
      </c>
      <c r="G778" s="69" t="s">
        <v>1335</v>
      </c>
      <c r="H778" s="19">
        <v>5</v>
      </c>
      <c r="I778" s="20"/>
      <c r="J778" s="131"/>
    </row>
    <row r="779" spans="1:10" ht="15.75" x14ac:dyDescent="0.25">
      <c r="A779" s="22"/>
      <c r="B779" s="49"/>
      <c r="C779" s="357" t="s">
        <v>1447</v>
      </c>
      <c r="D779" s="357"/>
      <c r="E779" s="357"/>
      <c r="F779" s="357"/>
      <c r="G779" s="357"/>
      <c r="H779" s="357"/>
      <c r="I779" s="357"/>
      <c r="J779" s="358"/>
    </row>
    <row r="780" spans="1:10" ht="31.5" x14ac:dyDescent="0.25">
      <c r="A780" s="177"/>
      <c r="B780" s="93"/>
      <c r="C780" s="94"/>
      <c r="D780" s="17" t="s">
        <v>524</v>
      </c>
      <c r="E780" s="112" t="s">
        <v>746</v>
      </c>
      <c r="F780" s="18" t="s">
        <v>2</v>
      </c>
      <c r="G780" s="69" t="s">
        <v>1336</v>
      </c>
      <c r="H780" s="19">
        <v>5</v>
      </c>
      <c r="I780" s="20"/>
      <c r="J780" s="131"/>
    </row>
    <row r="781" spans="1:10" ht="15.75" x14ac:dyDescent="0.25">
      <c r="A781" s="22"/>
      <c r="B781" s="49"/>
      <c r="C781" s="357" t="s">
        <v>1448</v>
      </c>
      <c r="D781" s="357"/>
      <c r="E781" s="357"/>
      <c r="F781" s="357"/>
      <c r="G781" s="357"/>
      <c r="H781" s="357"/>
      <c r="I781" s="357"/>
      <c r="J781" s="358"/>
    </row>
    <row r="782" spans="1:10" ht="31.5" x14ac:dyDescent="0.25">
      <c r="A782" s="177"/>
      <c r="B782" s="93"/>
      <c r="C782" s="94"/>
      <c r="D782" s="17" t="s">
        <v>525</v>
      </c>
      <c r="E782" s="112" t="s">
        <v>95</v>
      </c>
      <c r="F782" s="18" t="s">
        <v>2</v>
      </c>
      <c r="G782" s="69" t="s">
        <v>1337</v>
      </c>
      <c r="H782" s="19">
        <v>5</v>
      </c>
      <c r="I782" s="20"/>
      <c r="J782" s="131"/>
    </row>
    <row r="783" spans="1:10" ht="15.75" x14ac:dyDescent="0.25">
      <c r="A783" s="22"/>
      <c r="B783" s="49"/>
      <c r="C783" s="357" t="s">
        <v>1449</v>
      </c>
      <c r="D783" s="357"/>
      <c r="E783" s="357"/>
      <c r="F783" s="357"/>
      <c r="G783" s="357"/>
      <c r="H783" s="357"/>
      <c r="I783" s="357"/>
      <c r="J783" s="358"/>
    </row>
    <row r="784" spans="1:10" ht="47.25" x14ac:dyDescent="0.25">
      <c r="A784" s="177"/>
      <c r="B784" s="93"/>
      <c r="C784" s="94"/>
      <c r="D784" s="17" t="s">
        <v>526</v>
      </c>
      <c r="E784" s="112" t="s">
        <v>911</v>
      </c>
      <c r="F784" s="18" t="s">
        <v>5</v>
      </c>
      <c r="G784" s="69" t="s">
        <v>96</v>
      </c>
      <c r="H784" s="19">
        <v>5</v>
      </c>
      <c r="I784" s="20"/>
      <c r="J784" s="131"/>
    </row>
    <row r="785" spans="1:10" ht="15.75" x14ac:dyDescent="0.25">
      <c r="A785" s="22"/>
      <c r="B785" s="49"/>
      <c r="C785" s="357" t="s">
        <v>1450</v>
      </c>
      <c r="D785" s="357"/>
      <c r="E785" s="357"/>
      <c r="F785" s="357"/>
      <c r="G785" s="357"/>
      <c r="H785" s="357"/>
      <c r="I785" s="357"/>
      <c r="J785" s="358"/>
    </row>
    <row r="786" spans="1:10" x14ac:dyDescent="0.25">
      <c r="B786" s="288"/>
      <c r="C786" s="289"/>
      <c r="D786" s="17" t="s">
        <v>505</v>
      </c>
      <c r="E786" s="314" t="s">
        <v>97</v>
      </c>
      <c r="F786" s="37"/>
      <c r="G786" s="55"/>
      <c r="H786" s="38"/>
      <c r="I786" s="332"/>
      <c r="J786" s="313"/>
    </row>
    <row r="787" spans="1:10" x14ac:dyDescent="0.25">
      <c r="A787" s="177"/>
      <c r="B787" s="151"/>
      <c r="C787" s="16"/>
      <c r="D787" s="17"/>
      <c r="E787" s="112" t="s">
        <v>1106</v>
      </c>
      <c r="F787" s="18" t="s">
        <v>2</v>
      </c>
      <c r="G787" s="69"/>
      <c r="H787" s="19">
        <v>2</v>
      </c>
      <c r="I787" s="20"/>
      <c r="J787" s="131"/>
    </row>
    <row r="788" spans="1:10" x14ac:dyDescent="0.25">
      <c r="A788" s="177"/>
      <c r="B788" s="15"/>
      <c r="C788" s="16"/>
      <c r="D788" s="17"/>
      <c r="E788" s="112" t="s">
        <v>1103</v>
      </c>
      <c r="F788" s="18" t="s">
        <v>2</v>
      </c>
      <c r="G788" s="69"/>
      <c r="H788" s="19">
        <v>2</v>
      </c>
      <c r="I788" s="20"/>
      <c r="J788" s="131"/>
    </row>
    <row r="789" spans="1:10" x14ac:dyDescent="0.25">
      <c r="A789" s="177"/>
      <c r="B789" s="151"/>
      <c r="C789" s="16"/>
      <c r="D789" s="17"/>
      <c r="E789" s="112" t="s">
        <v>1104</v>
      </c>
      <c r="F789" s="18" t="s">
        <v>2</v>
      </c>
      <c r="G789" s="69"/>
      <c r="H789" s="19">
        <v>2</v>
      </c>
      <c r="I789" s="20"/>
      <c r="J789" s="131"/>
    </row>
    <row r="790" spans="1:10" x14ac:dyDescent="0.25">
      <c r="A790" s="177"/>
      <c r="B790" s="15"/>
      <c r="C790" s="16"/>
      <c r="D790" s="17"/>
      <c r="E790" s="112" t="s">
        <v>1015</v>
      </c>
      <c r="F790" s="18" t="s">
        <v>2</v>
      </c>
      <c r="G790" s="69"/>
      <c r="H790" s="19">
        <v>2</v>
      </c>
      <c r="I790" s="20"/>
      <c r="J790" s="131"/>
    </row>
    <row r="791" spans="1:10" x14ac:dyDescent="0.25">
      <c r="A791" s="177"/>
      <c r="B791" s="151"/>
      <c r="C791" s="16"/>
      <c r="D791" s="17"/>
      <c r="E791" s="112" t="s">
        <v>1105</v>
      </c>
      <c r="F791" s="18" t="s">
        <v>2</v>
      </c>
      <c r="G791" s="69"/>
      <c r="H791" s="19">
        <v>2</v>
      </c>
      <c r="I791" s="20"/>
      <c r="J791" s="131"/>
    </row>
    <row r="792" spans="1:10" x14ac:dyDescent="0.25">
      <c r="A792" s="177"/>
      <c r="B792" s="15"/>
      <c r="C792" s="16"/>
      <c r="D792" s="17"/>
      <c r="E792" s="112" t="s">
        <v>1016</v>
      </c>
      <c r="F792" s="18" t="s">
        <v>2</v>
      </c>
      <c r="G792" s="69"/>
      <c r="H792" s="19">
        <v>2</v>
      </c>
      <c r="I792" s="20"/>
      <c r="J792" s="131"/>
    </row>
    <row r="793" spans="1:10" x14ac:dyDescent="0.25">
      <c r="A793" s="177"/>
      <c r="B793" s="151"/>
      <c r="C793" s="16"/>
      <c r="D793" s="17"/>
      <c r="E793" s="112" t="s">
        <v>1019</v>
      </c>
      <c r="F793" s="18" t="s">
        <v>2</v>
      </c>
      <c r="G793" s="69"/>
      <c r="H793" s="19">
        <v>2</v>
      </c>
      <c r="I793" s="20"/>
      <c r="J793" s="131"/>
    </row>
    <row r="794" spans="1:10" x14ac:dyDescent="0.25">
      <c r="A794" s="177"/>
      <c r="B794" s="15"/>
      <c r="C794" s="16"/>
      <c r="D794" s="17"/>
      <c r="E794" s="112" t="s">
        <v>1017</v>
      </c>
      <c r="F794" s="18" t="s">
        <v>2</v>
      </c>
      <c r="G794" s="69"/>
      <c r="H794" s="19">
        <v>2</v>
      </c>
      <c r="I794" s="20"/>
      <c r="J794" s="131"/>
    </row>
    <row r="795" spans="1:10" x14ac:dyDescent="0.25">
      <c r="A795" s="177"/>
      <c r="B795" s="151"/>
      <c r="C795" s="16"/>
      <c r="D795" s="17"/>
      <c r="E795" s="112" t="s">
        <v>1338</v>
      </c>
      <c r="F795" s="18" t="s">
        <v>2</v>
      </c>
      <c r="G795" s="69"/>
      <c r="H795" s="19">
        <v>2</v>
      </c>
      <c r="I795" s="20"/>
      <c r="J795" s="131"/>
    </row>
    <row r="796" spans="1:10" x14ac:dyDescent="0.25">
      <c r="A796" s="177"/>
      <c r="B796" s="15"/>
      <c r="C796" s="16"/>
      <c r="D796" s="17"/>
      <c r="E796" s="112" t="s">
        <v>1339</v>
      </c>
      <c r="F796" s="18" t="s">
        <v>2</v>
      </c>
      <c r="G796" s="69"/>
      <c r="H796" s="19">
        <v>2</v>
      </c>
      <c r="I796" s="20"/>
      <c r="J796" s="131"/>
    </row>
    <row r="797" spans="1:10" x14ac:dyDescent="0.25">
      <c r="A797" s="177"/>
      <c r="B797" s="151"/>
      <c r="C797" s="16"/>
      <c r="D797" s="17"/>
      <c r="E797" s="112" t="s">
        <v>1018</v>
      </c>
      <c r="F797" s="18" t="s">
        <v>2</v>
      </c>
      <c r="G797" s="69"/>
      <c r="H797" s="19">
        <v>2</v>
      </c>
      <c r="I797" s="20"/>
      <c r="J797" s="131"/>
    </row>
    <row r="798" spans="1:10" x14ac:dyDescent="0.25">
      <c r="A798" s="177"/>
      <c r="B798" s="15"/>
      <c r="C798" s="16"/>
      <c r="D798" s="17"/>
      <c r="E798" s="112" t="s">
        <v>1020</v>
      </c>
      <c r="F798" s="18" t="s">
        <v>2</v>
      </c>
      <c r="G798" s="69"/>
      <c r="H798" s="19">
        <v>2</v>
      </c>
      <c r="I798" s="20"/>
      <c r="J798" s="131"/>
    </row>
    <row r="799" spans="1:10" x14ac:dyDescent="0.25">
      <c r="A799" s="177"/>
      <c r="B799" s="151"/>
      <c r="C799" s="16"/>
      <c r="D799" s="17"/>
      <c r="E799" s="112" t="s">
        <v>1021</v>
      </c>
      <c r="F799" s="18" t="s">
        <v>2</v>
      </c>
      <c r="G799" s="69"/>
      <c r="H799" s="19">
        <v>2</v>
      </c>
      <c r="I799" s="20"/>
      <c r="J799" s="131"/>
    </row>
    <row r="800" spans="1:10" x14ac:dyDescent="0.25">
      <c r="A800" s="177"/>
      <c r="B800" s="15"/>
      <c r="C800" s="16"/>
      <c r="D800" s="17"/>
      <c r="E800" s="112" t="s">
        <v>1022</v>
      </c>
      <c r="F800" s="18" t="s">
        <v>2</v>
      </c>
      <c r="G800" s="69"/>
      <c r="H800" s="19">
        <v>2</v>
      </c>
      <c r="I800" s="20"/>
      <c r="J800" s="131"/>
    </row>
    <row r="801" spans="1:10" x14ac:dyDescent="0.25">
      <c r="A801" s="177"/>
      <c r="B801" s="151"/>
      <c r="C801" s="16"/>
      <c r="D801" s="17"/>
      <c r="E801" s="112" t="s">
        <v>1023</v>
      </c>
      <c r="F801" s="18" t="s">
        <v>2</v>
      </c>
      <c r="G801" s="69"/>
      <c r="H801" s="19">
        <v>2</v>
      </c>
      <c r="I801" s="20"/>
      <c r="J801" s="131"/>
    </row>
    <row r="802" spans="1:10" x14ac:dyDescent="0.25">
      <c r="A802" s="177"/>
      <c r="B802" s="15"/>
      <c r="C802" s="16"/>
      <c r="D802" s="17"/>
      <c r="E802" s="112" t="s">
        <v>1024</v>
      </c>
      <c r="F802" s="18" t="s">
        <v>2</v>
      </c>
      <c r="G802" s="69"/>
      <c r="H802" s="19">
        <v>2</v>
      </c>
      <c r="I802" s="20"/>
      <c r="J802" s="131"/>
    </row>
    <row r="803" spans="1:10" x14ac:dyDescent="0.25">
      <c r="A803" s="177"/>
      <c r="B803" s="151"/>
      <c r="C803" s="16"/>
      <c r="D803" s="17"/>
      <c r="E803" s="112" t="s">
        <v>1025</v>
      </c>
      <c r="F803" s="18" t="s">
        <v>2</v>
      </c>
      <c r="G803" s="69"/>
      <c r="H803" s="19">
        <v>2</v>
      </c>
      <c r="I803" s="20"/>
      <c r="J803" s="131"/>
    </row>
    <row r="804" spans="1:10" x14ac:dyDescent="0.25">
      <c r="A804" s="177"/>
      <c r="B804" s="15"/>
      <c r="C804" s="16"/>
      <c r="D804" s="17"/>
      <c r="E804" s="112" t="s">
        <v>1026</v>
      </c>
      <c r="F804" s="18" t="s">
        <v>2</v>
      </c>
      <c r="G804" s="69"/>
      <c r="H804" s="19">
        <v>2</v>
      </c>
      <c r="I804" s="20"/>
      <c r="J804" s="131"/>
    </row>
    <row r="805" spans="1:10" x14ac:dyDescent="0.25">
      <c r="A805" s="177"/>
      <c r="B805" s="151"/>
      <c r="C805" s="16"/>
      <c r="D805" s="17"/>
      <c r="E805" s="112" t="s">
        <v>1027</v>
      </c>
      <c r="F805" s="18" t="s">
        <v>2</v>
      </c>
      <c r="G805" s="69"/>
      <c r="H805" s="19">
        <v>2</v>
      </c>
      <c r="I805" s="20"/>
      <c r="J805" s="131"/>
    </row>
    <row r="806" spans="1:10" x14ac:dyDescent="0.25">
      <c r="A806" s="177"/>
      <c r="B806" s="15"/>
      <c r="C806" s="16"/>
      <c r="D806" s="17"/>
      <c r="E806" s="112" t="s">
        <v>1029</v>
      </c>
      <c r="F806" s="18" t="s">
        <v>2</v>
      </c>
      <c r="G806" s="69"/>
      <c r="H806" s="19">
        <v>2</v>
      </c>
      <c r="I806" s="20"/>
      <c r="J806" s="131"/>
    </row>
    <row r="807" spans="1:10" ht="31.5" x14ac:dyDescent="0.25">
      <c r="A807" s="177"/>
      <c r="B807" s="151"/>
      <c r="C807" s="16"/>
      <c r="D807" s="17"/>
      <c r="E807" s="112" t="s">
        <v>1028</v>
      </c>
      <c r="F807" s="18" t="s">
        <v>2</v>
      </c>
      <c r="G807" s="69"/>
      <c r="H807" s="19">
        <v>2</v>
      </c>
      <c r="I807" s="20"/>
      <c r="J807" s="131"/>
    </row>
    <row r="808" spans="1:10" x14ac:dyDescent="0.25">
      <c r="A808" s="177"/>
      <c r="B808" s="15"/>
      <c r="C808" s="16"/>
      <c r="D808" s="17"/>
      <c r="E808" s="112" t="s">
        <v>1030</v>
      </c>
      <c r="F808" s="18" t="s">
        <v>2</v>
      </c>
      <c r="G808" s="69"/>
      <c r="H808" s="19">
        <v>2</v>
      </c>
      <c r="I808" s="20"/>
      <c r="J808" s="131"/>
    </row>
    <row r="809" spans="1:10" x14ac:dyDescent="0.25">
      <c r="A809" s="177"/>
      <c r="B809" s="151"/>
      <c r="C809" s="16"/>
      <c r="D809" s="17"/>
      <c r="E809" s="112" t="s">
        <v>1031</v>
      </c>
      <c r="F809" s="18" t="s">
        <v>2</v>
      </c>
      <c r="G809" s="69"/>
      <c r="H809" s="19">
        <v>6</v>
      </c>
      <c r="I809" s="20"/>
      <c r="J809" s="131"/>
    </row>
    <row r="810" spans="1:10" x14ac:dyDescent="0.25">
      <c r="A810" s="177"/>
      <c r="B810" s="15"/>
      <c r="C810" s="16"/>
      <c r="D810" s="17"/>
      <c r="E810" s="112" t="s">
        <v>1340</v>
      </c>
      <c r="F810" s="18" t="s">
        <v>2</v>
      </c>
      <c r="G810" s="69"/>
      <c r="H810" s="19">
        <v>6</v>
      </c>
      <c r="I810" s="20"/>
      <c r="J810" s="131"/>
    </row>
    <row r="811" spans="1:10" x14ac:dyDescent="0.25">
      <c r="A811" s="177"/>
      <c r="B811" s="151"/>
      <c r="C811" s="16"/>
      <c r="D811" s="17"/>
      <c r="E811" s="112" t="s">
        <v>1032</v>
      </c>
      <c r="F811" s="18" t="s">
        <v>2</v>
      </c>
      <c r="G811" s="69"/>
      <c r="H811" s="19">
        <v>10</v>
      </c>
      <c r="I811" s="20"/>
      <c r="J811" s="131"/>
    </row>
    <row r="812" spans="1:10" x14ac:dyDescent="0.25">
      <c r="A812" s="177"/>
      <c r="B812" s="15"/>
      <c r="C812" s="16"/>
      <c r="D812" s="17" t="s">
        <v>527</v>
      </c>
      <c r="E812" s="112" t="s">
        <v>98</v>
      </c>
      <c r="F812" s="18" t="s">
        <v>2</v>
      </c>
      <c r="G812" s="69"/>
      <c r="H812" s="19">
        <v>10</v>
      </c>
      <c r="I812" s="20"/>
      <c r="J812" s="131"/>
    </row>
    <row r="813" spans="1:10" ht="15.75" x14ac:dyDescent="0.25">
      <c r="A813" s="22"/>
      <c r="B813" s="49"/>
      <c r="C813" s="357" t="s">
        <v>1451</v>
      </c>
      <c r="D813" s="357"/>
      <c r="E813" s="357"/>
      <c r="F813" s="357"/>
      <c r="G813" s="357"/>
      <c r="H813" s="357"/>
      <c r="I813" s="357"/>
      <c r="J813" s="358"/>
    </row>
    <row r="814" spans="1:10" ht="19.5" thickBot="1" x14ac:dyDescent="0.3">
      <c r="A814" s="177"/>
      <c r="B814" s="151"/>
      <c r="C814" s="16"/>
      <c r="D814" s="17" t="s">
        <v>528</v>
      </c>
      <c r="E814" s="112" t="s">
        <v>99</v>
      </c>
      <c r="F814" s="18" t="s">
        <v>1</v>
      </c>
      <c r="G814" s="69"/>
      <c r="H814" s="19">
        <v>5</v>
      </c>
      <c r="I814" s="20"/>
      <c r="J814" s="131"/>
    </row>
    <row r="815" spans="1:10" ht="16.5" thickBot="1" x14ac:dyDescent="0.3">
      <c r="A815" s="14"/>
      <c r="B815" s="352" t="s">
        <v>1677</v>
      </c>
      <c r="C815" s="353"/>
      <c r="D815" s="353"/>
      <c r="E815" s="353"/>
      <c r="F815" s="353"/>
      <c r="G815" s="353"/>
      <c r="H815" s="353"/>
      <c r="I815" s="353"/>
      <c r="J815" s="354"/>
    </row>
    <row r="816" spans="1:10" ht="15.75" x14ac:dyDescent="0.25">
      <c r="A816" s="22"/>
      <c r="B816" s="13"/>
      <c r="C816" s="357" t="s">
        <v>1452</v>
      </c>
      <c r="D816" s="357"/>
      <c r="E816" s="357"/>
      <c r="F816" s="357"/>
      <c r="G816" s="357"/>
      <c r="H816" s="357"/>
      <c r="I816" s="357"/>
      <c r="J816" s="358"/>
    </row>
    <row r="817" spans="1:10" ht="31.5" x14ac:dyDescent="0.25">
      <c r="A817" s="177"/>
      <c r="B817" s="15"/>
      <c r="C817" s="16"/>
      <c r="D817" s="17" t="s">
        <v>529</v>
      </c>
      <c r="E817" s="112" t="s">
        <v>912</v>
      </c>
      <c r="F817" s="18" t="s">
        <v>2</v>
      </c>
      <c r="G817" s="69"/>
      <c r="H817" s="19">
        <v>5</v>
      </c>
      <c r="I817" s="20"/>
      <c r="J817" s="131"/>
    </row>
    <row r="818" spans="1:10" x14ac:dyDescent="0.25">
      <c r="A818" s="177"/>
      <c r="B818" s="23"/>
      <c r="C818" s="132"/>
      <c r="D818" s="17" t="s">
        <v>530</v>
      </c>
      <c r="E818" s="52" t="s">
        <v>100</v>
      </c>
      <c r="F818" s="18" t="s">
        <v>2</v>
      </c>
      <c r="G818" s="115"/>
      <c r="H818" s="19">
        <v>5</v>
      </c>
      <c r="I818" s="20"/>
      <c r="J818" s="133"/>
    </row>
    <row r="819" spans="1:10" x14ac:dyDescent="0.25">
      <c r="A819" s="177"/>
      <c r="B819" s="15"/>
      <c r="C819" s="16"/>
      <c r="D819" s="17" t="s">
        <v>531</v>
      </c>
      <c r="E819" s="112" t="s">
        <v>913</v>
      </c>
      <c r="F819" s="18" t="s">
        <v>17</v>
      </c>
      <c r="G819" s="69"/>
      <c r="H819" s="19">
        <v>10</v>
      </c>
      <c r="I819" s="20"/>
      <c r="J819" s="131"/>
    </row>
    <row r="820" spans="1:10" ht="31.5" x14ac:dyDescent="0.25">
      <c r="A820" s="22"/>
      <c r="B820" s="23"/>
      <c r="C820" s="132"/>
      <c r="D820" s="17" t="s">
        <v>532</v>
      </c>
      <c r="E820" s="52" t="s">
        <v>101</v>
      </c>
      <c r="F820" s="18" t="s">
        <v>2</v>
      </c>
      <c r="G820" s="115"/>
      <c r="H820" s="19">
        <v>5</v>
      </c>
      <c r="I820" s="20"/>
      <c r="J820" s="133"/>
    </row>
    <row r="821" spans="1:10" x14ac:dyDescent="0.25">
      <c r="A821" s="14"/>
      <c r="B821" s="87"/>
      <c r="C821" s="16"/>
      <c r="D821" s="17" t="s">
        <v>1271</v>
      </c>
      <c r="E821" s="112" t="s">
        <v>312</v>
      </c>
      <c r="F821" s="18" t="s">
        <v>2</v>
      </c>
      <c r="G821" s="69" t="s">
        <v>313</v>
      </c>
      <c r="H821" s="19">
        <v>10</v>
      </c>
      <c r="I821" s="20"/>
      <c r="J821" s="131"/>
    </row>
    <row r="822" spans="1:10" ht="15.75" x14ac:dyDescent="0.25">
      <c r="A822" s="22"/>
      <c r="B822" s="49"/>
      <c r="C822" s="357" t="s">
        <v>1453</v>
      </c>
      <c r="D822" s="357"/>
      <c r="E822" s="357"/>
      <c r="F822" s="357"/>
      <c r="G822" s="357"/>
      <c r="H822" s="357"/>
      <c r="I822" s="357"/>
      <c r="J822" s="358"/>
    </row>
    <row r="823" spans="1:10" ht="31.5" x14ac:dyDescent="0.25">
      <c r="A823" s="22"/>
      <c r="B823" s="15"/>
      <c r="C823" s="16"/>
      <c r="D823" s="17" t="s">
        <v>533</v>
      </c>
      <c r="E823" s="112" t="s">
        <v>747</v>
      </c>
      <c r="F823" s="18" t="s">
        <v>196</v>
      </c>
      <c r="G823" s="69" t="s">
        <v>102</v>
      </c>
      <c r="H823" s="19">
        <v>10</v>
      </c>
      <c r="I823" s="20"/>
      <c r="J823" s="131"/>
    </row>
    <row r="824" spans="1:10" ht="31.5" x14ac:dyDescent="0.25">
      <c r="A824" s="14"/>
      <c r="B824" s="23"/>
      <c r="C824" s="132"/>
      <c r="D824" s="17" t="s">
        <v>534</v>
      </c>
      <c r="E824" s="52" t="s">
        <v>103</v>
      </c>
      <c r="F824" s="18" t="s">
        <v>65</v>
      </c>
      <c r="G824" s="115"/>
      <c r="H824" s="19">
        <v>10</v>
      </c>
      <c r="I824" s="20"/>
      <c r="J824" s="133"/>
    </row>
    <row r="825" spans="1:10" ht="31.5" x14ac:dyDescent="0.25">
      <c r="A825" s="22"/>
      <c r="B825" s="15"/>
      <c r="C825" s="16"/>
      <c r="D825" s="17" t="s">
        <v>535</v>
      </c>
      <c r="E825" s="112" t="s">
        <v>914</v>
      </c>
      <c r="F825" s="18" t="s">
        <v>2</v>
      </c>
      <c r="G825" s="69"/>
      <c r="H825" s="19">
        <v>10</v>
      </c>
      <c r="I825" s="20"/>
      <c r="J825" s="131"/>
    </row>
    <row r="826" spans="1:10" ht="31.5" x14ac:dyDescent="0.25">
      <c r="A826" s="22"/>
      <c r="B826" s="23"/>
      <c r="C826" s="132"/>
      <c r="D826" s="17" t="s">
        <v>1272</v>
      </c>
      <c r="E826" s="52" t="s">
        <v>748</v>
      </c>
      <c r="F826" s="18"/>
      <c r="G826" s="115"/>
      <c r="H826" s="19">
        <v>5</v>
      </c>
      <c r="I826" s="20"/>
      <c r="J826" s="133"/>
    </row>
    <row r="827" spans="1:10" ht="15.75" x14ac:dyDescent="0.25">
      <c r="A827" s="14"/>
      <c r="B827" s="49"/>
      <c r="C827" s="357" t="s">
        <v>1678</v>
      </c>
      <c r="D827" s="357"/>
      <c r="E827" s="357"/>
      <c r="F827" s="357"/>
      <c r="G827" s="357"/>
      <c r="H827" s="357"/>
      <c r="I827" s="357"/>
      <c r="J827" s="358"/>
    </row>
    <row r="828" spans="1:10" ht="47.25" x14ac:dyDescent="0.25">
      <c r="A828" s="186"/>
      <c r="B828" s="15"/>
      <c r="C828" s="16"/>
      <c r="D828" s="17" t="s">
        <v>537</v>
      </c>
      <c r="E828" s="112" t="s">
        <v>536</v>
      </c>
      <c r="F828" s="18" t="s">
        <v>197</v>
      </c>
      <c r="G828" s="69"/>
      <c r="H828" s="19">
        <v>5</v>
      </c>
      <c r="I828" s="20"/>
      <c r="J828" s="131"/>
    </row>
    <row r="829" spans="1:10" x14ac:dyDescent="0.25">
      <c r="A829" s="130"/>
      <c r="B829" s="23"/>
      <c r="C829" s="132"/>
      <c r="D829" s="17"/>
      <c r="E829" s="342" t="s">
        <v>916</v>
      </c>
      <c r="F829" s="18"/>
      <c r="G829" s="115"/>
      <c r="H829" s="19"/>
      <c r="I829" s="348"/>
      <c r="J829" s="349"/>
    </row>
    <row r="830" spans="1:10" x14ac:dyDescent="0.25">
      <c r="A830" s="177"/>
      <c r="B830" s="15"/>
      <c r="C830" s="16"/>
      <c r="D830" s="17" t="s">
        <v>538</v>
      </c>
      <c r="E830" s="112" t="s">
        <v>917</v>
      </c>
      <c r="F830" s="18" t="s">
        <v>60</v>
      </c>
      <c r="G830" s="69"/>
      <c r="H830" s="19">
        <v>5</v>
      </c>
      <c r="I830" s="20"/>
      <c r="J830" s="131"/>
    </row>
    <row r="831" spans="1:10" x14ac:dyDescent="0.25">
      <c r="A831" s="177"/>
      <c r="B831" s="23"/>
      <c r="C831" s="132"/>
      <c r="D831" s="17" t="s">
        <v>539</v>
      </c>
      <c r="E831" s="52" t="s">
        <v>749</v>
      </c>
      <c r="F831" s="18" t="s">
        <v>60</v>
      </c>
      <c r="G831" s="115"/>
      <c r="H831" s="19">
        <v>5</v>
      </c>
      <c r="I831" s="20"/>
      <c r="J831" s="133"/>
    </row>
    <row r="832" spans="1:10" x14ac:dyDescent="0.25">
      <c r="A832" s="177"/>
      <c r="B832" s="15"/>
      <c r="C832" s="16"/>
      <c r="D832" s="17" t="s">
        <v>540</v>
      </c>
      <c r="E832" s="112" t="s">
        <v>915</v>
      </c>
      <c r="F832" s="18" t="s">
        <v>60</v>
      </c>
      <c r="G832" s="69"/>
      <c r="H832" s="19">
        <v>5</v>
      </c>
      <c r="I832" s="20"/>
      <c r="J832" s="131"/>
    </row>
    <row r="833" spans="1:10" x14ac:dyDescent="0.25">
      <c r="A833" s="22"/>
      <c r="B833" s="23"/>
      <c r="C833" s="132"/>
      <c r="D833" s="17" t="s">
        <v>1273</v>
      </c>
      <c r="E833" s="52" t="s">
        <v>918</v>
      </c>
      <c r="F833" s="18" t="s">
        <v>60</v>
      </c>
      <c r="G833" s="115"/>
      <c r="H833" s="19">
        <v>5</v>
      </c>
      <c r="I833" s="20"/>
      <c r="J833" s="133"/>
    </row>
    <row r="834" spans="1:10" x14ac:dyDescent="0.25">
      <c r="A834" s="14"/>
      <c r="B834" s="87"/>
      <c r="C834" s="16"/>
      <c r="D834" s="17" t="s">
        <v>1274</v>
      </c>
      <c r="E834" s="112" t="s">
        <v>104</v>
      </c>
      <c r="F834" s="18" t="s">
        <v>17</v>
      </c>
      <c r="G834" s="69"/>
      <c r="H834" s="19">
        <v>10</v>
      </c>
      <c r="I834" s="20"/>
      <c r="J834" s="131"/>
    </row>
    <row r="835" spans="1:10" ht="15.75" x14ac:dyDescent="0.25">
      <c r="B835" s="49"/>
      <c r="C835" s="357" t="s">
        <v>1454</v>
      </c>
      <c r="D835" s="357"/>
      <c r="E835" s="357"/>
      <c r="F835" s="357"/>
      <c r="G835" s="357"/>
      <c r="H835" s="357"/>
      <c r="I835" s="357"/>
      <c r="J835" s="358"/>
    </row>
    <row r="836" spans="1:10" ht="32.25" thickBot="1" x14ac:dyDescent="0.3">
      <c r="A836" s="12"/>
      <c r="B836" s="15"/>
      <c r="C836" s="16"/>
      <c r="D836" s="17" t="s">
        <v>541</v>
      </c>
      <c r="E836" s="112" t="s">
        <v>919</v>
      </c>
      <c r="F836" s="18" t="s">
        <v>60</v>
      </c>
      <c r="G836" s="69"/>
      <c r="H836" s="19">
        <v>5</v>
      </c>
      <c r="I836" s="20"/>
      <c r="J836" s="131"/>
    </row>
    <row r="837" spans="1:10" ht="16.5" thickBot="1" x14ac:dyDescent="0.3">
      <c r="A837" s="14"/>
      <c r="B837" s="352" t="s">
        <v>1680</v>
      </c>
      <c r="C837" s="353"/>
      <c r="D837" s="353"/>
      <c r="E837" s="353"/>
      <c r="F837" s="353"/>
      <c r="G837" s="353"/>
      <c r="H837" s="353"/>
      <c r="I837" s="353"/>
      <c r="J837" s="354"/>
    </row>
    <row r="838" spans="1:10" ht="15.75" x14ac:dyDescent="0.25">
      <c r="A838" s="22"/>
      <c r="B838" s="13"/>
      <c r="C838" s="357" t="s">
        <v>1679</v>
      </c>
      <c r="D838" s="357"/>
      <c r="E838" s="357"/>
      <c r="F838" s="357"/>
      <c r="G838" s="357"/>
      <c r="H838" s="357"/>
      <c r="I838" s="357"/>
      <c r="J838" s="358"/>
    </row>
    <row r="839" spans="1:10" x14ac:dyDescent="0.25">
      <c r="A839" s="187"/>
      <c r="B839" s="15"/>
      <c r="C839" s="16"/>
      <c r="D839" s="17" t="s">
        <v>1372</v>
      </c>
      <c r="E839" s="112" t="s">
        <v>920</v>
      </c>
      <c r="F839" s="18" t="s">
        <v>2</v>
      </c>
      <c r="G839" s="69"/>
      <c r="H839" s="19">
        <v>10</v>
      </c>
      <c r="I839" s="20"/>
      <c r="J839" s="131"/>
    </row>
    <row r="840" spans="1:10" x14ac:dyDescent="0.25">
      <c r="A840" s="177"/>
      <c r="B840" s="15"/>
      <c r="C840" s="16"/>
      <c r="D840" s="17" t="s">
        <v>1373</v>
      </c>
      <c r="E840" s="112" t="s">
        <v>105</v>
      </c>
      <c r="F840" s="18" t="s">
        <v>2</v>
      </c>
      <c r="G840" s="69"/>
      <c r="H840" s="19">
        <v>5</v>
      </c>
      <c r="I840" s="20"/>
      <c r="J840" s="131"/>
    </row>
    <row r="841" spans="1:10" ht="19.5" thickBot="1" x14ac:dyDescent="0.3">
      <c r="A841" s="177"/>
      <c r="B841" s="23"/>
      <c r="C841" s="132"/>
      <c r="D841" s="17" t="s">
        <v>1374</v>
      </c>
      <c r="E841" s="52" t="s">
        <v>106</v>
      </c>
      <c r="F841" s="18" t="s">
        <v>2</v>
      </c>
      <c r="G841" s="115"/>
      <c r="H841" s="19">
        <v>5</v>
      </c>
      <c r="I841" s="20"/>
      <c r="J841" s="133"/>
    </row>
    <row r="842" spans="1:10" ht="16.5" thickBot="1" x14ac:dyDescent="0.3">
      <c r="A842" s="14"/>
      <c r="B842" s="352" t="s">
        <v>1681</v>
      </c>
      <c r="C842" s="353"/>
      <c r="D842" s="353"/>
      <c r="E842" s="353"/>
      <c r="F842" s="353"/>
      <c r="G842" s="353"/>
      <c r="H842" s="353"/>
      <c r="I842" s="353"/>
      <c r="J842" s="354"/>
    </row>
    <row r="843" spans="1:10" ht="15.75" x14ac:dyDescent="0.25">
      <c r="A843" s="22"/>
      <c r="B843" s="13"/>
      <c r="C843" s="357" t="s">
        <v>1682</v>
      </c>
      <c r="D843" s="357"/>
      <c r="E843" s="357"/>
      <c r="F843" s="357"/>
      <c r="G843" s="357"/>
      <c r="H843" s="357"/>
      <c r="I843" s="357"/>
      <c r="J843" s="358"/>
    </row>
    <row r="844" spans="1:10" ht="110.25" x14ac:dyDescent="0.25">
      <c r="B844" s="15"/>
      <c r="C844" s="16"/>
      <c r="D844" s="17" t="s">
        <v>542</v>
      </c>
      <c r="E844" s="112" t="s">
        <v>107</v>
      </c>
      <c r="F844" s="18" t="s">
        <v>1</v>
      </c>
      <c r="G844" s="69" t="s">
        <v>311</v>
      </c>
      <c r="H844" s="19">
        <v>10</v>
      </c>
      <c r="I844" s="20"/>
      <c r="J844" s="131"/>
    </row>
    <row r="845" spans="1:10" x14ac:dyDescent="0.25">
      <c r="A845" s="22"/>
      <c r="B845" s="23"/>
      <c r="C845" s="132"/>
      <c r="D845" s="17" t="s">
        <v>543</v>
      </c>
      <c r="E845" s="52" t="s">
        <v>309</v>
      </c>
      <c r="F845" s="18" t="s">
        <v>1</v>
      </c>
      <c r="G845" s="115"/>
      <c r="H845" s="19">
        <v>10</v>
      </c>
      <c r="I845" s="20"/>
      <c r="J845" s="133"/>
    </row>
    <row r="846" spans="1:10" x14ac:dyDescent="0.25">
      <c r="A846" s="12"/>
      <c r="B846" s="15"/>
      <c r="C846" s="16"/>
      <c r="D846" s="17" t="s">
        <v>1275</v>
      </c>
      <c r="E846" s="112" t="s">
        <v>310</v>
      </c>
      <c r="F846" s="18" t="s">
        <v>62</v>
      </c>
      <c r="G846" s="69"/>
      <c r="H846" s="19">
        <v>5</v>
      </c>
      <c r="I846" s="20"/>
      <c r="J846" s="131"/>
    </row>
    <row r="847" spans="1:10" x14ac:dyDescent="0.25">
      <c r="A847" s="14"/>
      <c r="B847" s="23"/>
      <c r="C847" s="132"/>
      <c r="D847" s="17" t="s">
        <v>1369</v>
      </c>
      <c r="E847" s="52" t="s">
        <v>750</v>
      </c>
      <c r="F847" s="18" t="s">
        <v>2</v>
      </c>
      <c r="G847" s="115"/>
      <c r="H847" s="19">
        <v>5</v>
      </c>
      <c r="I847" s="20"/>
      <c r="J847" s="133"/>
    </row>
    <row r="848" spans="1:10" x14ac:dyDescent="0.25">
      <c r="A848" s="22"/>
      <c r="B848" s="15"/>
      <c r="C848" s="16"/>
      <c r="D848" s="17" t="s">
        <v>1370</v>
      </c>
      <c r="E848" s="112" t="s">
        <v>671</v>
      </c>
      <c r="F848" s="18" t="s">
        <v>62</v>
      </c>
      <c r="G848" s="69"/>
      <c r="H848" s="19">
        <v>10</v>
      </c>
      <c r="I848" s="20"/>
      <c r="J848" s="131"/>
    </row>
    <row r="849" spans="1:10" ht="15.75" x14ac:dyDescent="0.25">
      <c r="A849" s="22"/>
      <c r="B849" s="49"/>
      <c r="C849" s="357" t="s">
        <v>1455</v>
      </c>
      <c r="D849" s="357"/>
      <c r="E849" s="357"/>
      <c r="F849" s="357"/>
      <c r="G849" s="357"/>
      <c r="H849" s="357"/>
      <c r="I849" s="357"/>
      <c r="J849" s="358"/>
    </row>
    <row r="850" spans="1:10" ht="32.25" thickBot="1" x14ac:dyDescent="0.3">
      <c r="B850" s="15"/>
      <c r="C850" s="16"/>
      <c r="D850" s="17" t="s">
        <v>1371</v>
      </c>
      <c r="E850" s="112" t="s">
        <v>921</v>
      </c>
      <c r="F850" s="18" t="s">
        <v>2</v>
      </c>
      <c r="G850" s="69"/>
      <c r="H850" s="19">
        <v>10</v>
      </c>
      <c r="I850" s="20"/>
      <c r="J850" s="131"/>
    </row>
    <row r="851" spans="1:10" ht="16.5" thickBot="1" x14ac:dyDescent="0.3">
      <c r="B851" s="352" t="s">
        <v>1683</v>
      </c>
      <c r="C851" s="353"/>
      <c r="D851" s="353"/>
      <c r="E851" s="353"/>
      <c r="F851" s="353"/>
      <c r="G851" s="353"/>
      <c r="H851" s="353"/>
      <c r="I851" s="353"/>
      <c r="J851" s="354"/>
    </row>
    <row r="852" spans="1:10" ht="15.75" x14ac:dyDescent="0.25">
      <c r="B852" s="13"/>
      <c r="C852" s="357" t="s">
        <v>1684</v>
      </c>
      <c r="D852" s="357"/>
      <c r="E852" s="357"/>
      <c r="F852" s="357"/>
      <c r="G852" s="357"/>
      <c r="H852" s="357"/>
      <c r="I852" s="357"/>
      <c r="J852" s="358"/>
    </row>
    <row r="853" spans="1:10" x14ac:dyDescent="0.25">
      <c r="B853" s="15"/>
      <c r="C853" s="16"/>
      <c r="D853" s="17" t="s">
        <v>544</v>
      </c>
      <c r="E853" s="112" t="s">
        <v>108</v>
      </c>
      <c r="F853" s="18" t="s">
        <v>2</v>
      </c>
      <c r="G853" s="69"/>
      <c r="H853" s="19">
        <v>5</v>
      </c>
      <c r="I853" s="20"/>
      <c r="J853" s="131"/>
    </row>
    <row r="854" spans="1:10" x14ac:dyDescent="0.25">
      <c r="A854" s="22"/>
      <c r="B854" s="23"/>
      <c r="C854" s="132"/>
      <c r="D854" s="17" t="s">
        <v>545</v>
      </c>
      <c r="E854" s="52" t="s">
        <v>109</v>
      </c>
      <c r="F854" s="18" t="s">
        <v>1</v>
      </c>
      <c r="G854" s="115"/>
      <c r="H854" s="19">
        <v>10</v>
      </c>
      <c r="I854" s="20"/>
      <c r="J854" s="133"/>
    </row>
    <row r="855" spans="1:10" x14ac:dyDescent="0.25">
      <c r="A855" s="12"/>
      <c r="B855" s="15"/>
      <c r="C855" s="16"/>
      <c r="D855" s="17" t="s">
        <v>546</v>
      </c>
      <c r="E855" s="112" t="s">
        <v>922</v>
      </c>
      <c r="F855" s="18" t="s">
        <v>1325</v>
      </c>
      <c r="G855" s="69"/>
      <c r="H855" s="19">
        <v>5</v>
      </c>
      <c r="I855" s="20"/>
      <c r="J855" s="131"/>
    </row>
    <row r="856" spans="1:10" ht="31.5" x14ac:dyDescent="0.25">
      <c r="A856" s="14"/>
      <c r="B856" s="23"/>
      <c r="C856" s="132"/>
      <c r="D856" s="17" t="s">
        <v>547</v>
      </c>
      <c r="E856" s="52" t="s">
        <v>110</v>
      </c>
      <c r="F856" s="18" t="s">
        <v>2</v>
      </c>
      <c r="G856" s="115"/>
      <c r="H856" s="19">
        <v>10</v>
      </c>
      <c r="I856" s="20"/>
      <c r="J856" s="133"/>
    </row>
    <row r="857" spans="1:10" x14ac:dyDescent="0.25">
      <c r="A857" s="22"/>
      <c r="B857" s="15"/>
      <c r="C857" s="16"/>
      <c r="D857" s="17" t="s">
        <v>1276</v>
      </c>
      <c r="E857" s="112" t="s">
        <v>111</v>
      </c>
      <c r="F857" s="18" t="s">
        <v>2</v>
      </c>
      <c r="G857" s="69"/>
      <c r="H857" s="19">
        <v>10</v>
      </c>
      <c r="I857" s="20"/>
      <c r="J857" s="131"/>
    </row>
    <row r="858" spans="1:10" ht="15.75" x14ac:dyDescent="0.25">
      <c r="A858" s="14"/>
      <c r="B858" s="49"/>
      <c r="C858" s="357" t="s">
        <v>1685</v>
      </c>
      <c r="D858" s="357"/>
      <c r="E858" s="357"/>
      <c r="F858" s="357"/>
      <c r="G858" s="357"/>
      <c r="H858" s="357"/>
      <c r="I858" s="357"/>
      <c r="J858" s="358"/>
    </row>
    <row r="859" spans="1:10" ht="32.25" thickBot="1" x14ac:dyDescent="0.3">
      <c r="A859" s="22"/>
      <c r="B859" s="15"/>
      <c r="C859" s="16"/>
      <c r="D859" s="17" t="s">
        <v>1277</v>
      </c>
      <c r="E859" s="112" t="s">
        <v>112</v>
      </c>
      <c r="F859" s="18" t="s">
        <v>2</v>
      </c>
      <c r="G859" s="69"/>
      <c r="H859" s="19">
        <v>10</v>
      </c>
      <c r="I859" s="20"/>
      <c r="J859" s="131"/>
    </row>
    <row r="860" spans="1:10" ht="16.5" thickBot="1" x14ac:dyDescent="0.3">
      <c r="B860" s="352" t="s">
        <v>1686</v>
      </c>
      <c r="C860" s="353"/>
      <c r="D860" s="353"/>
      <c r="E860" s="353"/>
      <c r="F860" s="353"/>
      <c r="G860" s="353"/>
      <c r="H860" s="353"/>
      <c r="I860" s="353"/>
      <c r="J860" s="354"/>
    </row>
    <row r="861" spans="1:10" ht="15.75" x14ac:dyDescent="0.25">
      <c r="A861" s="22"/>
      <c r="B861" s="13"/>
      <c r="C861" s="357" t="s">
        <v>1687</v>
      </c>
      <c r="D861" s="357"/>
      <c r="E861" s="357"/>
      <c r="F861" s="357"/>
      <c r="G861" s="357"/>
      <c r="H861" s="357"/>
      <c r="I861" s="357"/>
      <c r="J861" s="358"/>
    </row>
    <row r="862" spans="1:10" ht="32.25" thickBot="1" x14ac:dyDescent="0.3">
      <c r="A862" s="12"/>
      <c r="B862" s="15"/>
      <c r="C862" s="16"/>
      <c r="D862" s="17" t="s">
        <v>1278</v>
      </c>
      <c r="E862" s="112" t="s">
        <v>113</v>
      </c>
      <c r="F862" s="18" t="s">
        <v>2</v>
      </c>
      <c r="G862" s="69"/>
      <c r="H862" s="19">
        <v>10</v>
      </c>
      <c r="I862" s="20"/>
      <c r="J862" s="131"/>
    </row>
    <row r="863" spans="1:10" ht="16.5" thickBot="1" x14ac:dyDescent="0.3">
      <c r="B863" s="352" t="s">
        <v>1688</v>
      </c>
      <c r="C863" s="353"/>
      <c r="D863" s="353"/>
      <c r="E863" s="353"/>
      <c r="F863" s="353"/>
      <c r="G863" s="353"/>
      <c r="H863" s="353"/>
      <c r="I863" s="353"/>
      <c r="J863" s="354"/>
    </row>
    <row r="864" spans="1:10" ht="15.75" x14ac:dyDescent="0.25">
      <c r="B864" s="46"/>
      <c r="C864" s="355" t="s">
        <v>1689</v>
      </c>
      <c r="D864" s="355"/>
      <c r="E864" s="355"/>
      <c r="F864" s="355"/>
      <c r="G864" s="355"/>
      <c r="H864" s="355"/>
      <c r="I864" s="355"/>
      <c r="J864" s="356"/>
    </row>
    <row r="865" spans="1:10" ht="47.25" x14ac:dyDescent="0.25">
      <c r="A865" s="14"/>
      <c r="B865" s="15"/>
      <c r="C865" s="16"/>
      <c r="D865" s="17" t="s">
        <v>548</v>
      </c>
      <c r="E865" s="112" t="s">
        <v>923</v>
      </c>
      <c r="F865" s="18" t="s">
        <v>62</v>
      </c>
      <c r="G865" s="69"/>
      <c r="H865" s="19">
        <v>5</v>
      </c>
      <c r="I865" s="20"/>
      <c r="J865" s="131"/>
    </row>
    <row r="866" spans="1:10" x14ac:dyDescent="0.25">
      <c r="A866" s="22"/>
      <c r="B866" s="87"/>
      <c r="C866" s="16"/>
      <c r="D866" s="17" t="s">
        <v>1368</v>
      </c>
      <c r="E866" s="112" t="s">
        <v>114</v>
      </c>
      <c r="F866" s="18" t="s">
        <v>65</v>
      </c>
      <c r="G866" s="69"/>
      <c r="H866" s="19">
        <v>5</v>
      </c>
      <c r="I866" s="20"/>
      <c r="J866" s="131"/>
    </row>
    <row r="867" spans="1:10" ht="15.75" x14ac:dyDescent="0.25">
      <c r="A867" s="22"/>
      <c r="B867" s="49"/>
      <c r="C867" s="357" t="s">
        <v>1513</v>
      </c>
      <c r="D867" s="357"/>
      <c r="E867" s="357"/>
      <c r="F867" s="357"/>
      <c r="G867" s="357"/>
      <c r="H867" s="357"/>
      <c r="I867" s="357"/>
      <c r="J867" s="358"/>
    </row>
    <row r="868" spans="1:10" ht="31.5" x14ac:dyDescent="0.25">
      <c r="A868" s="12"/>
      <c r="B868" s="15"/>
      <c r="C868" s="16"/>
      <c r="D868" s="17" t="s">
        <v>1367</v>
      </c>
      <c r="E868" s="112" t="s">
        <v>115</v>
      </c>
      <c r="F868" s="18" t="s">
        <v>2</v>
      </c>
      <c r="G868" s="69"/>
      <c r="H868" s="19">
        <v>5</v>
      </c>
      <c r="I868" s="20"/>
      <c r="J868" s="131"/>
    </row>
    <row r="869" spans="1:10" ht="32.25" thickBot="1" x14ac:dyDescent="0.3">
      <c r="A869" s="14"/>
      <c r="B869" s="188"/>
      <c r="C869" s="189"/>
      <c r="D869" s="79" t="s">
        <v>1366</v>
      </c>
      <c r="E869" s="190" t="s">
        <v>116</v>
      </c>
      <c r="F869" s="80" t="s">
        <v>65</v>
      </c>
      <c r="G869" s="81"/>
      <c r="H869" s="82">
        <v>5</v>
      </c>
      <c r="I869" s="51"/>
      <c r="J869" s="198"/>
    </row>
    <row r="870" spans="1:10" x14ac:dyDescent="0.3">
      <c r="A870" s="22"/>
    </row>
    <row r="871" spans="1:10" ht="19.5" thickBot="1" x14ac:dyDescent="0.3">
      <c r="A871" s="12"/>
      <c r="B871" s="406" t="s">
        <v>1456</v>
      </c>
      <c r="C871" s="407"/>
      <c r="D871" s="407"/>
      <c r="E871" s="407"/>
      <c r="F871" s="407"/>
      <c r="G871" s="407"/>
      <c r="H871" s="407"/>
      <c r="I871" s="407"/>
      <c r="J871" s="408"/>
    </row>
    <row r="872" spans="1:10" ht="16.5" thickBot="1" x14ac:dyDescent="0.3">
      <c r="A872" s="14"/>
      <c r="B872" s="352" t="s">
        <v>1690</v>
      </c>
      <c r="C872" s="353"/>
      <c r="D872" s="353"/>
      <c r="E872" s="353"/>
      <c r="F872" s="353"/>
      <c r="G872" s="353"/>
      <c r="H872" s="353"/>
      <c r="I872" s="353"/>
      <c r="J872" s="354"/>
    </row>
    <row r="873" spans="1:10" ht="15.75" x14ac:dyDescent="0.25">
      <c r="A873" s="22"/>
      <c r="B873" s="13"/>
      <c r="C873" s="355" t="s">
        <v>1691</v>
      </c>
      <c r="D873" s="355"/>
      <c r="E873" s="355"/>
      <c r="F873" s="355"/>
      <c r="G873" s="355"/>
      <c r="H873" s="355"/>
      <c r="I873" s="355"/>
      <c r="J873" s="356"/>
    </row>
    <row r="874" spans="1:10" ht="31.5" x14ac:dyDescent="0.25">
      <c r="A874" s="14"/>
      <c r="B874" s="165"/>
      <c r="C874" s="88"/>
      <c r="D874" s="102" t="s">
        <v>549</v>
      </c>
      <c r="E874" s="143" t="s">
        <v>924</v>
      </c>
      <c r="F874" s="103" t="s">
        <v>2</v>
      </c>
      <c r="G874" s="104" t="s">
        <v>672</v>
      </c>
      <c r="H874" s="144">
        <v>5</v>
      </c>
      <c r="I874" s="48"/>
      <c r="J874" s="145"/>
    </row>
    <row r="875" spans="1:10" ht="15.75" x14ac:dyDescent="0.25">
      <c r="A875" s="22"/>
      <c r="B875" s="13"/>
      <c r="C875" s="357" t="s">
        <v>1692</v>
      </c>
      <c r="D875" s="357"/>
      <c r="E875" s="357"/>
      <c r="F875" s="357"/>
      <c r="G875" s="357"/>
      <c r="H875" s="357"/>
      <c r="I875" s="357"/>
      <c r="J875" s="358"/>
    </row>
    <row r="876" spans="1:10" ht="63" x14ac:dyDescent="0.25">
      <c r="B876" s="93"/>
      <c r="C876" s="16"/>
      <c r="D876" s="17" t="s">
        <v>550</v>
      </c>
      <c r="E876" s="112" t="s">
        <v>117</v>
      </c>
      <c r="F876" s="18" t="s">
        <v>2</v>
      </c>
      <c r="G876" s="69" t="s">
        <v>118</v>
      </c>
      <c r="H876" s="19">
        <v>5</v>
      </c>
      <c r="I876" s="20"/>
      <c r="J876" s="131"/>
    </row>
    <row r="877" spans="1:10" ht="15.75" x14ac:dyDescent="0.25">
      <c r="B877" s="49"/>
      <c r="C877" s="357" t="s">
        <v>1693</v>
      </c>
      <c r="D877" s="357"/>
      <c r="E877" s="357"/>
      <c r="F877" s="357"/>
      <c r="G877" s="357"/>
      <c r="H877" s="357"/>
      <c r="I877" s="357"/>
      <c r="J877" s="358"/>
    </row>
    <row r="878" spans="1:10" ht="31.5" x14ac:dyDescent="0.25">
      <c r="A878" s="12"/>
      <c r="B878" s="85"/>
      <c r="C878" s="16"/>
      <c r="D878" s="17" t="s">
        <v>551</v>
      </c>
      <c r="E878" s="112" t="s">
        <v>925</v>
      </c>
      <c r="F878" s="18" t="s">
        <v>2</v>
      </c>
      <c r="G878" s="69" t="s">
        <v>1694</v>
      </c>
      <c r="H878" s="19">
        <v>5</v>
      </c>
      <c r="I878" s="20"/>
      <c r="J878" s="131"/>
    </row>
    <row r="879" spans="1:10" x14ac:dyDescent="0.25">
      <c r="A879" s="14"/>
      <c r="B879" s="15"/>
      <c r="C879" s="152"/>
      <c r="D879" s="102" t="s">
        <v>673</v>
      </c>
      <c r="E879" s="112" t="s">
        <v>926</v>
      </c>
      <c r="F879" s="18" t="s">
        <v>2</v>
      </c>
      <c r="G879" s="69"/>
      <c r="H879" s="76">
        <v>5</v>
      </c>
      <c r="I879" s="20"/>
      <c r="J879" s="131"/>
    </row>
    <row r="880" spans="1:10" ht="15.75" x14ac:dyDescent="0.25">
      <c r="B880" s="49"/>
      <c r="C880" s="357" t="s">
        <v>1695</v>
      </c>
      <c r="D880" s="357"/>
      <c r="E880" s="357"/>
      <c r="F880" s="357"/>
      <c r="G880" s="357"/>
      <c r="H880" s="357"/>
      <c r="I880" s="357"/>
      <c r="J880" s="358"/>
    </row>
    <row r="881" spans="1:10" ht="47.25" x14ac:dyDescent="0.25">
      <c r="A881" s="12"/>
      <c r="B881" s="85"/>
      <c r="C881" s="16"/>
      <c r="D881" s="17" t="s">
        <v>552</v>
      </c>
      <c r="E881" s="112" t="s">
        <v>119</v>
      </c>
      <c r="F881" s="18" t="s">
        <v>2</v>
      </c>
      <c r="G881" s="69" t="s">
        <v>120</v>
      </c>
      <c r="H881" s="19">
        <v>10</v>
      </c>
      <c r="I881" s="20"/>
      <c r="J881" s="131"/>
    </row>
    <row r="882" spans="1:10" ht="15.75" x14ac:dyDescent="0.25">
      <c r="B882" s="49"/>
      <c r="C882" s="357" t="s">
        <v>1696</v>
      </c>
      <c r="D882" s="357"/>
      <c r="E882" s="357"/>
      <c r="F882" s="357"/>
      <c r="G882" s="357"/>
      <c r="H882" s="357"/>
      <c r="I882" s="357"/>
      <c r="J882" s="358"/>
    </row>
    <row r="883" spans="1:10" ht="19.5" thickBot="1" x14ac:dyDescent="0.3">
      <c r="A883" s="12"/>
      <c r="B883" s="85"/>
      <c r="C883" s="16"/>
      <c r="D883" s="17" t="s">
        <v>674</v>
      </c>
      <c r="E883" s="112" t="s">
        <v>927</v>
      </c>
      <c r="F883" s="18" t="s">
        <v>2</v>
      </c>
      <c r="G883" s="69" t="s">
        <v>928</v>
      </c>
      <c r="H883" s="19">
        <v>10</v>
      </c>
      <c r="I883" s="20"/>
      <c r="J883" s="131"/>
    </row>
    <row r="884" spans="1:10" ht="16.5" thickBot="1" x14ac:dyDescent="0.3">
      <c r="A884" s="22"/>
      <c r="B884" s="352" t="s">
        <v>1697</v>
      </c>
      <c r="C884" s="353"/>
      <c r="D884" s="353"/>
      <c r="E884" s="353"/>
      <c r="F884" s="353"/>
      <c r="G884" s="353"/>
      <c r="H884" s="353"/>
      <c r="I884" s="353"/>
      <c r="J884" s="354"/>
    </row>
    <row r="885" spans="1:10" ht="15.75" x14ac:dyDescent="0.25">
      <c r="A885" s="22"/>
      <c r="B885" s="13"/>
      <c r="C885" s="355" t="s">
        <v>1457</v>
      </c>
      <c r="D885" s="355"/>
      <c r="E885" s="355"/>
      <c r="F885" s="355"/>
      <c r="G885" s="355"/>
      <c r="H885" s="355"/>
      <c r="I885" s="355"/>
      <c r="J885" s="356"/>
    </row>
    <row r="886" spans="1:10" ht="32.1" customHeight="1" x14ac:dyDescent="0.25">
      <c r="B886" s="338"/>
      <c r="C886" s="339"/>
      <c r="D886" s="102" t="s">
        <v>553</v>
      </c>
      <c r="E886" s="340" t="s">
        <v>1699</v>
      </c>
      <c r="F886" s="42"/>
      <c r="G886" s="117" t="s">
        <v>1698</v>
      </c>
      <c r="H886" s="341"/>
      <c r="I886" s="332"/>
      <c r="J886" s="313"/>
    </row>
    <row r="887" spans="1:10" x14ac:dyDescent="0.25">
      <c r="A887" s="14"/>
      <c r="B887" s="151"/>
      <c r="C887" s="135"/>
      <c r="D887" s="73"/>
      <c r="E887" s="75" t="s">
        <v>929</v>
      </c>
      <c r="F887" s="74" t="s">
        <v>3</v>
      </c>
      <c r="G887" s="75"/>
      <c r="H887" s="146">
        <v>5</v>
      </c>
      <c r="I887" s="57"/>
      <c r="J887" s="153"/>
    </row>
    <row r="888" spans="1:10" x14ac:dyDescent="0.25">
      <c r="A888" s="22"/>
      <c r="B888" s="15"/>
      <c r="C888" s="152"/>
      <c r="D888" s="17"/>
      <c r="E888" s="112" t="s">
        <v>930</v>
      </c>
      <c r="F888" s="18" t="s">
        <v>3</v>
      </c>
      <c r="G888" s="69"/>
      <c r="H888" s="76">
        <v>5</v>
      </c>
      <c r="I888" s="20"/>
      <c r="J888" s="131"/>
    </row>
    <row r="889" spans="1:10" x14ac:dyDescent="0.25">
      <c r="A889" s="22"/>
      <c r="B889" s="23"/>
      <c r="C889" s="132"/>
      <c r="D889" s="73"/>
      <c r="E889" s="52" t="s">
        <v>644</v>
      </c>
      <c r="F889" s="18" t="s">
        <v>3</v>
      </c>
      <c r="G889" s="115"/>
      <c r="H889" s="19">
        <v>5</v>
      </c>
      <c r="I889" s="20"/>
      <c r="J889" s="133"/>
    </row>
    <row r="890" spans="1:10" x14ac:dyDescent="0.25">
      <c r="A890" s="22"/>
      <c r="B890" s="15"/>
      <c r="C890" s="16"/>
      <c r="D890" s="17"/>
      <c r="E890" s="112" t="s">
        <v>931</v>
      </c>
      <c r="F890" s="18" t="s">
        <v>3</v>
      </c>
      <c r="G890" s="69"/>
      <c r="H890" s="19">
        <v>5</v>
      </c>
      <c r="I890" s="20"/>
      <c r="J890" s="131"/>
    </row>
    <row r="891" spans="1:10" ht="31.5" x14ac:dyDescent="0.25">
      <c r="A891" s="22"/>
      <c r="B891" s="23"/>
      <c r="C891" s="132"/>
      <c r="D891" s="73" t="s">
        <v>554</v>
      </c>
      <c r="E891" s="52" t="s">
        <v>678</v>
      </c>
      <c r="F891" s="18" t="s">
        <v>3</v>
      </c>
      <c r="G891" s="115"/>
      <c r="H891" s="19">
        <v>5</v>
      </c>
      <c r="I891" s="20"/>
      <c r="J891" s="133"/>
    </row>
    <row r="892" spans="1:10" x14ac:dyDescent="0.25">
      <c r="A892" s="14"/>
      <c r="B892" s="23"/>
      <c r="C892" s="132"/>
      <c r="D892" s="73" t="s">
        <v>555</v>
      </c>
      <c r="E892" s="52" t="s">
        <v>675</v>
      </c>
      <c r="F892" s="18" t="s">
        <v>3</v>
      </c>
      <c r="G892" s="115"/>
      <c r="H892" s="19">
        <v>5</v>
      </c>
      <c r="I892" s="20"/>
      <c r="J892" s="133"/>
    </row>
    <row r="893" spans="1:10" ht="31.5" x14ac:dyDescent="0.25">
      <c r="A893" s="22"/>
      <c r="B893" s="15"/>
      <c r="C893" s="16"/>
      <c r="D893" s="17" t="s">
        <v>556</v>
      </c>
      <c r="E893" s="112" t="s">
        <v>1341</v>
      </c>
      <c r="F893" s="18" t="s">
        <v>25</v>
      </c>
      <c r="G893" s="69" t="s">
        <v>121</v>
      </c>
      <c r="H893" s="19">
        <v>5</v>
      </c>
      <c r="I893" s="20"/>
      <c r="J893" s="131"/>
    </row>
    <row r="894" spans="1:10" ht="47.25" x14ac:dyDescent="0.25">
      <c r="A894" s="22"/>
      <c r="B894" s="23"/>
      <c r="C894" s="132"/>
      <c r="D894" s="73" t="s">
        <v>557</v>
      </c>
      <c r="E894" s="52" t="s">
        <v>933</v>
      </c>
      <c r="F894" s="18" t="s">
        <v>25</v>
      </c>
      <c r="G894" s="115" t="s">
        <v>122</v>
      </c>
      <c r="H894" s="19">
        <v>5</v>
      </c>
      <c r="I894" s="20"/>
      <c r="J894" s="133"/>
    </row>
    <row r="895" spans="1:10" x14ac:dyDescent="0.25">
      <c r="A895" s="22"/>
      <c r="B895" s="15"/>
      <c r="C895" s="16"/>
      <c r="D895" s="73" t="s">
        <v>676</v>
      </c>
      <c r="E895" s="112" t="s">
        <v>932</v>
      </c>
      <c r="F895" s="18"/>
      <c r="G895" s="69"/>
      <c r="H895" s="19">
        <v>5</v>
      </c>
      <c r="I895" s="20"/>
      <c r="J895" s="131"/>
    </row>
    <row r="896" spans="1:10" ht="31.5" x14ac:dyDescent="0.25">
      <c r="A896" s="22"/>
      <c r="B896" s="23"/>
      <c r="C896" s="132"/>
      <c r="D896" s="73" t="s">
        <v>677</v>
      </c>
      <c r="E896" s="52" t="s">
        <v>123</v>
      </c>
      <c r="F896" s="18" t="s">
        <v>25</v>
      </c>
      <c r="G896" s="115" t="s">
        <v>124</v>
      </c>
      <c r="H896" s="19">
        <v>5</v>
      </c>
      <c r="I896" s="20"/>
      <c r="J896" s="133"/>
    </row>
    <row r="897" spans="1:10" ht="47.25" x14ac:dyDescent="0.25">
      <c r="A897" s="14"/>
      <c r="B897" s="23"/>
      <c r="C897" s="132"/>
      <c r="D897" s="73" t="s">
        <v>679</v>
      </c>
      <c r="E897" s="52" t="s">
        <v>125</v>
      </c>
      <c r="F897" s="18" t="s">
        <v>3</v>
      </c>
      <c r="G897" s="115" t="s">
        <v>126</v>
      </c>
      <c r="H897" s="19">
        <v>10</v>
      </c>
      <c r="I897" s="20"/>
      <c r="J897" s="133"/>
    </row>
    <row r="898" spans="1:10" ht="15.75" x14ac:dyDescent="0.25">
      <c r="A898" s="14"/>
      <c r="B898" s="49"/>
      <c r="C898" s="357" t="s">
        <v>1458</v>
      </c>
      <c r="D898" s="357"/>
      <c r="E898" s="357"/>
      <c r="F898" s="357"/>
      <c r="G898" s="357"/>
      <c r="H898" s="357"/>
      <c r="I898" s="357"/>
      <c r="J898" s="358"/>
    </row>
    <row r="899" spans="1:10" ht="31.5" x14ac:dyDescent="0.25">
      <c r="A899" s="22"/>
      <c r="B899" s="85"/>
      <c r="C899" s="88"/>
      <c r="D899" s="95" t="s">
        <v>558</v>
      </c>
      <c r="E899" s="64" t="s">
        <v>751</v>
      </c>
      <c r="F899" s="63" t="s">
        <v>1</v>
      </c>
      <c r="G899" s="64" t="s">
        <v>307</v>
      </c>
      <c r="H899" s="144">
        <v>10</v>
      </c>
      <c r="I899" s="57"/>
      <c r="J899" s="153"/>
    </row>
    <row r="900" spans="1:10" x14ac:dyDescent="0.25">
      <c r="A900" s="14"/>
      <c r="B900" s="15"/>
      <c r="C900" s="152"/>
      <c r="D900" s="191" t="s">
        <v>559</v>
      </c>
      <c r="E900" s="112" t="s">
        <v>127</v>
      </c>
      <c r="F900" s="18" t="s">
        <v>62</v>
      </c>
      <c r="G900" s="69"/>
      <c r="H900" s="76">
        <v>10</v>
      </c>
      <c r="I900" s="20"/>
      <c r="J900" s="131"/>
    </row>
    <row r="901" spans="1:10" ht="15.75" x14ac:dyDescent="0.25">
      <c r="A901" s="14"/>
      <c r="B901" s="49"/>
      <c r="C901" s="357" t="s">
        <v>1700</v>
      </c>
      <c r="D901" s="357"/>
      <c r="E901" s="357"/>
      <c r="F901" s="357"/>
      <c r="G901" s="357"/>
      <c r="H901" s="357"/>
      <c r="I901" s="357"/>
      <c r="J901" s="358"/>
    </row>
    <row r="902" spans="1:10" x14ac:dyDescent="0.25">
      <c r="A902" s="22"/>
      <c r="B902" s="85"/>
      <c r="C902" s="88"/>
      <c r="D902" s="95" t="s">
        <v>560</v>
      </c>
      <c r="E902" s="64" t="s">
        <v>1701</v>
      </c>
      <c r="F902" s="63" t="s">
        <v>3</v>
      </c>
      <c r="G902" s="64"/>
      <c r="H902" s="144">
        <v>5</v>
      </c>
      <c r="I902" s="57"/>
      <c r="J902" s="153"/>
    </row>
    <row r="903" spans="1:10" ht="63.75" thickBot="1" x14ac:dyDescent="0.3">
      <c r="A903" s="14"/>
      <c r="B903" s="15"/>
      <c r="C903" s="152"/>
      <c r="D903" s="191" t="s">
        <v>561</v>
      </c>
      <c r="E903" s="112" t="s">
        <v>752</v>
      </c>
      <c r="F903" s="18" t="s">
        <v>25</v>
      </c>
      <c r="G903" s="69" t="s">
        <v>128</v>
      </c>
      <c r="H903" s="76">
        <v>10</v>
      </c>
      <c r="I903" s="20"/>
      <c r="J903" s="131"/>
    </row>
    <row r="904" spans="1:10" ht="16.5" customHeight="1" thickBot="1" x14ac:dyDescent="0.3">
      <c r="A904" s="22"/>
      <c r="B904" s="352" t="s">
        <v>1702</v>
      </c>
      <c r="C904" s="353"/>
      <c r="D904" s="353"/>
      <c r="E904" s="353"/>
      <c r="F904" s="353"/>
      <c r="G904" s="353"/>
      <c r="H904" s="353"/>
      <c r="I904" s="353"/>
      <c r="J904" s="354"/>
    </row>
    <row r="905" spans="1:10" ht="15.75" x14ac:dyDescent="0.25">
      <c r="A905" s="14"/>
      <c r="B905" s="13"/>
      <c r="C905" s="355" t="s">
        <v>1459</v>
      </c>
      <c r="D905" s="355"/>
      <c r="E905" s="355"/>
      <c r="F905" s="355"/>
      <c r="G905" s="355"/>
      <c r="H905" s="355"/>
      <c r="I905" s="355"/>
      <c r="J905" s="356"/>
    </row>
    <row r="906" spans="1:10" x14ac:dyDescent="0.25">
      <c r="A906" s="22"/>
      <c r="B906" s="85"/>
      <c r="C906" s="88"/>
      <c r="D906" s="62" t="s">
        <v>562</v>
      </c>
      <c r="E906" s="64" t="s">
        <v>934</v>
      </c>
      <c r="F906" s="63" t="s">
        <v>25</v>
      </c>
      <c r="G906" s="64"/>
      <c r="H906" s="144">
        <v>10</v>
      </c>
      <c r="I906" s="57"/>
      <c r="J906" s="153"/>
    </row>
    <row r="907" spans="1:10" x14ac:dyDescent="0.25">
      <c r="A907" s="14"/>
      <c r="B907" s="15"/>
      <c r="C907" s="152"/>
      <c r="D907" s="73" t="s">
        <v>563</v>
      </c>
      <c r="E907" s="112" t="s">
        <v>935</v>
      </c>
      <c r="F907" s="18" t="s">
        <v>25</v>
      </c>
      <c r="G907" s="69"/>
      <c r="H907" s="76">
        <v>10</v>
      </c>
      <c r="I907" s="20"/>
      <c r="J907" s="131"/>
    </row>
    <row r="908" spans="1:10" ht="15.75" x14ac:dyDescent="0.25">
      <c r="A908" s="22"/>
      <c r="B908" s="49"/>
      <c r="C908" s="357" t="s">
        <v>1460</v>
      </c>
      <c r="D908" s="357"/>
      <c r="E908" s="357"/>
      <c r="F908" s="357"/>
      <c r="G908" s="357"/>
      <c r="H908" s="357"/>
      <c r="I908" s="357"/>
      <c r="J908" s="358"/>
    </row>
    <row r="909" spans="1:10" x14ac:dyDescent="0.25">
      <c r="A909" s="14"/>
      <c r="B909" s="85"/>
      <c r="C909" s="88"/>
      <c r="D909" s="62" t="s">
        <v>564</v>
      </c>
      <c r="E909" s="64" t="s">
        <v>129</v>
      </c>
      <c r="F909" s="63" t="s">
        <v>25</v>
      </c>
      <c r="G909" s="64"/>
      <c r="H909" s="144">
        <v>10</v>
      </c>
      <c r="I909" s="57"/>
      <c r="J909" s="153"/>
    </row>
    <row r="910" spans="1:10" ht="32.25" thickBot="1" x14ac:dyDescent="0.3">
      <c r="A910" s="22"/>
      <c r="B910" s="15"/>
      <c r="C910" s="152"/>
      <c r="D910" s="17" t="s">
        <v>565</v>
      </c>
      <c r="E910" s="112" t="s">
        <v>130</v>
      </c>
      <c r="F910" s="18" t="s">
        <v>62</v>
      </c>
      <c r="G910" s="69"/>
      <c r="H910" s="76">
        <v>10</v>
      </c>
      <c r="I910" s="20"/>
      <c r="J910" s="131"/>
    </row>
    <row r="911" spans="1:10" ht="16.5" thickBot="1" x14ac:dyDescent="0.3">
      <c r="A911" s="12"/>
      <c r="B911" s="352" t="s">
        <v>1703</v>
      </c>
      <c r="C911" s="353"/>
      <c r="D911" s="353"/>
      <c r="E911" s="353"/>
      <c r="F911" s="353"/>
      <c r="G911" s="353"/>
      <c r="H911" s="353"/>
      <c r="I911" s="353"/>
      <c r="J911" s="354"/>
    </row>
    <row r="912" spans="1:10" ht="15.75" x14ac:dyDescent="0.25">
      <c r="A912" s="14"/>
      <c r="B912" s="13"/>
      <c r="C912" s="355" t="s">
        <v>1461</v>
      </c>
      <c r="D912" s="355"/>
      <c r="E912" s="355"/>
      <c r="F912" s="355"/>
      <c r="G912" s="355"/>
      <c r="H912" s="355"/>
      <c r="I912" s="355"/>
      <c r="J912" s="356"/>
    </row>
    <row r="913" spans="1:10" ht="31.5" x14ac:dyDescent="0.25">
      <c r="A913" s="22"/>
      <c r="B913" s="85"/>
      <c r="C913" s="88"/>
      <c r="D913" s="62" t="s">
        <v>566</v>
      </c>
      <c r="E913" s="64" t="s">
        <v>1705</v>
      </c>
      <c r="F913" s="63" t="s">
        <v>1</v>
      </c>
      <c r="G913" s="64"/>
      <c r="H913" s="144">
        <v>10</v>
      </c>
      <c r="I913" s="57"/>
      <c r="J913" s="153"/>
    </row>
    <row r="914" spans="1:10" ht="141.75" x14ac:dyDescent="0.25">
      <c r="B914" s="87"/>
      <c r="C914" s="135"/>
      <c r="D914" s="191" t="s">
        <v>567</v>
      </c>
      <c r="E914" s="143" t="s">
        <v>1704</v>
      </c>
      <c r="F914" s="103" t="s">
        <v>1</v>
      </c>
      <c r="G914" s="104" t="s">
        <v>1706</v>
      </c>
      <c r="H914" s="146">
        <v>10</v>
      </c>
      <c r="I914" s="20"/>
      <c r="J914" s="131"/>
    </row>
    <row r="915" spans="1:10" ht="31.5" x14ac:dyDescent="0.25">
      <c r="B915" s="23"/>
      <c r="C915" s="24"/>
      <c r="D915" s="73" t="s">
        <v>568</v>
      </c>
      <c r="E915" s="342" t="s">
        <v>1034</v>
      </c>
      <c r="F915" s="25"/>
      <c r="G915" s="115" t="s">
        <v>1342</v>
      </c>
      <c r="H915" s="216"/>
      <c r="I915" s="332"/>
      <c r="J915" s="313"/>
    </row>
    <row r="916" spans="1:10" ht="47.25" x14ac:dyDescent="0.25">
      <c r="A916" s="22"/>
      <c r="B916" s="15"/>
      <c r="C916" s="16"/>
      <c r="D916" s="17"/>
      <c r="E916" s="112" t="s">
        <v>1035</v>
      </c>
      <c r="F916" s="18" t="s">
        <v>1</v>
      </c>
      <c r="G916" s="69" t="s">
        <v>1051</v>
      </c>
      <c r="H916" s="19">
        <v>5</v>
      </c>
      <c r="I916" s="20"/>
      <c r="J916" s="131"/>
    </row>
    <row r="917" spans="1:10" x14ac:dyDescent="0.25">
      <c r="B917" s="15"/>
      <c r="C917" s="152"/>
      <c r="D917" s="73"/>
      <c r="E917" s="112" t="s">
        <v>1036</v>
      </c>
      <c r="F917" s="18" t="s">
        <v>1</v>
      </c>
      <c r="G917" s="69" t="s">
        <v>1052</v>
      </c>
      <c r="H917" s="76">
        <v>5</v>
      </c>
      <c r="I917" s="20"/>
      <c r="J917" s="131"/>
    </row>
    <row r="918" spans="1:10" ht="78.75" x14ac:dyDescent="0.25">
      <c r="A918" s="22"/>
      <c r="B918" s="23"/>
      <c r="C918" s="132"/>
      <c r="D918" s="17"/>
      <c r="E918" s="52" t="s">
        <v>827</v>
      </c>
      <c r="F918" s="18" t="s">
        <v>1</v>
      </c>
      <c r="G918" s="115" t="s">
        <v>1194</v>
      </c>
      <c r="H918" s="19">
        <v>5</v>
      </c>
      <c r="I918" s="20"/>
      <c r="J918" s="133"/>
    </row>
    <row r="919" spans="1:10" ht="31.5" x14ac:dyDescent="0.25">
      <c r="A919" s="14"/>
      <c r="B919" s="15"/>
      <c r="C919" s="16"/>
      <c r="D919" s="73"/>
      <c r="E919" s="112" t="s">
        <v>1037</v>
      </c>
      <c r="F919" s="18" t="s">
        <v>1</v>
      </c>
      <c r="G919" s="69" t="s">
        <v>1053</v>
      </c>
      <c r="H919" s="19">
        <v>5</v>
      </c>
      <c r="I919" s="20"/>
      <c r="J919" s="131"/>
    </row>
    <row r="920" spans="1:10" ht="31.5" x14ac:dyDescent="0.25">
      <c r="A920" s="22"/>
      <c r="B920" s="15"/>
      <c r="C920" s="152"/>
      <c r="D920" s="17"/>
      <c r="E920" s="112" t="s">
        <v>1038</v>
      </c>
      <c r="F920" s="18" t="s">
        <v>1</v>
      </c>
      <c r="G920" s="69" t="s">
        <v>1195</v>
      </c>
      <c r="H920" s="76">
        <v>5</v>
      </c>
      <c r="I920" s="20"/>
      <c r="J920" s="131"/>
    </row>
    <row r="921" spans="1:10" ht="31.5" x14ac:dyDescent="0.25">
      <c r="B921" s="23"/>
      <c r="C921" s="132"/>
      <c r="D921" s="73"/>
      <c r="E921" s="52" t="s">
        <v>1044</v>
      </c>
      <c r="F921" s="18" t="s">
        <v>1</v>
      </c>
      <c r="G921" s="115" t="s">
        <v>1196</v>
      </c>
      <c r="H921" s="19">
        <v>5</v>
      </c>
      <c r="I921" s="20"/>
      <c r="J921" s="133"/>
    </row>
    <row r="922" spans="1:10" ht="110.25" x14ac:dyDescent="0.25">
      <c r="A922" s="22"/>
      <c r="B922" s="15"/>
      <c r="C922" s="16"/>
      <c r="D922" s="17"/>
      <c r="E922" s="112" t="s">
        <v>1039</v>
      </c>
      <c r="F922" s="18" t="s">
        <v>1</v>
      </c>
      <c r="G922" s="69" t="s">
        <v>1054</v>
      </c>
      <c r="H922" s="19">
        <v>5</v>
      </c>
      <c r="I922" s="20"/>
      <c r="J922" s="131"/>
    </row>
    <row r="923" spans="1:10" ht="63" x14ac:dyDescent="0.25">
      <c r="B923" s="15"/>
      <c r="C923" s="152"/>
      <c r="D923" s="73"/>
      <c r="E923" s="112" t="s">
        <v>1040</v>
      </c>
      <c r="F923" s="18" t="s">
        <v>1</v>
      </c>
      <c r="G923" s="69" t="s">
        <v>1055</v>
      </c>
      <c r="H923" s="76">
        <v>5</v>
      </c>
      <c r="I923" s="20"/>
      <c r="J923" s="131"/>
    </row>
    <row r="924" spans="1:10" ht="47.25" x14ac:dyDescent="0.25">
      <c r="A924" s="22"/>
      <c r="B924" s="15"/>
      <c r="C924" s="152"/>
      <c r="D924" s="17"/>
      <c r="E924" s="112" t="s">
        <v>1041</v>
      </c>
      <c r="F924" s="18" t="s">
        <v>1</v>
      </c>
      <c r="G924" s="69" t="s">
        <v>1056</v>
      </c>
      <c r="H924" s="76">
        <v>5</v>
      </c>
      <c r="I924" s="20"/>
      <c r="J924" s="131"/>
    </row>
    <row r="925" spans="1:10" x14ac:dyDescent="0.25">
      <c r="A925" s="14"/>
      <c r="B925" s="23"/>
      <c r="C925" s="132"/>
      <c r="D925" s="73"/>
      <c r="E925" s="52" t="s">
        <v>1042</v>
      </c>
      <c r="F925" s="18" t="s">
        <v>1</v>
      </c>
      <c r="G925" s="115" t="s">
        <v>1057</v>
      </c>
      <c r="H925" s="19">
        <v>5</v>
      </c>
      <c r="I925" s="20"/>
      <c r="J925" s="133"/>
    </row>
    <row r="926" spans="1:10" ht="31.5" x14ac:dyDescent="0.25">
      <c r="A926" s="22"/>
      <c r="B926" s="15"/>
      <c r="C926" s="16"/>
      <c r="D926" s="17"/>
      <c r="E926" s="112" t="s">
        <v>1043</v>
      </c>
      <c r="F926" s="18" t="s">
        <v>1</v>
      </c>
      <c r="G926" s="69" t="s">
        <v>1058</v>
      </c>
      <c r="H926" s="19">
        <v>5</v>
      </c>
      <c r="I926" s="20"/>
      <c r="J926" s="131"/>
    </row>
    <row r="927" spans="1:10" ht="78.75" x14ac:dyDescent="0.25">
      <c r="B927" s="15"/>
      <c r="C927" s="152"/>
      <c r="D927" s="73"/>
      <c r="E927" s="112" t="s">
        <v>1045</v>
      </c>
      <c r="F927" s="18" t="s">
        <v>1</v>
      </c>
      <c r="G927" s="69" t="s">
        <v>1059</v>
      </c>
      <c r="H927" s="76">
        <v>5</v>
      </c>
      <c r="I927" s="20"/>
      <c r="J927" s="131"/>
    </row>
    <row r="928" spans="1:10" ht="47.25" x14ac:dyDescent="0.25">
      <c r="A928" s="14"/>
      <c r="B928" s="23"/>
      <c r="C928" s="132"/>
      <c r="D928" s="17"/>
      <c r="E928" s="52" t="s">
        <v>1197</v>
      </c>
      <c r="F928" s="18" t="s">
        <v>1</v>
      </c>
      <c r="G928" s="115" t="s">
        <v>1060</v>
      </c>
      <c r="H928" s="19">
        <v>5</v>
      </c>
      <c r="I928" s="20"/>
      <c r="J928" s="133"/>
    </row>
    <row r="929" spans="1:10" ht="47.25" x14ac:dyDescent="0.25">
      <c r="A929" s="22"/>
      <c r="B929" s="15"/>
      <c r="C929" s="16"/>
      <c r="D929" s="73"/>
      <c r="E929" s="112" t="s">
        <v>1046</v>
      </c>
      <c r="F929" s="18" t="s">
        <v>1</v>
      </c>
      <c r="G929" s="69" t="s">
        <v>1060</v>
      </c>
      <c r="H929" s="19">
        <v>5</v>
      </c>
      <c r="I929" s="20"/>
      <c r="J929" s="131"/>
    </row>
    <row r="930" spans="1:10" ht="31.5" x14ac:dyDescent="0.25">
      <c r="A930" s="12"/>
      <c r="B930" s="15"/>
      <c r="C930" s="152"/>
      <c r="D930" s="17"/>
      <c r="E930" s="112" t="s">
        <v>1008</v>
      </c>
      <c r="F930" s="18" t="s">
        <v>1</v>
      </c>
      <c r="G930" s="69" t="s">
        <v>1053</v>
      </c>
      <c r="H930" s="76">
        <v>5</v>
      </c>
      <c r="I930" s="20"/>
      <c r="J930" s="131"/>
    </row>
    <row r="931" spans="1:10" ht="31.5" x14ac:dyDescent="0.25">
      <c r="A931" s="14"/>
      <c r="B931" s="23"/>
      <c r="C931" s="132"/>
      <c r="D931" s="73"/>
      <c r="E931" s="52" t="s">
        <v>1047</v>
      </c>
      <c r="F931" s="18" t="s">
        <v>1</v>
      </c>
      <c r="G931" s="115" t="s">
        <v>1061</v>
      </c>
      <c r="H931" s="19">
        <v>5</v>
      </c>
      <c r="I931" s="20"/>
      <c r="J931" s="133"/>
    </row>
    <row r="932" spans="1:10" ht="47.25" x14ac:dyDescent="0.25">
      <c r="A932" s="22"/>
      <c r="B932" s="15"/>
      <c r="C932" s="16"/>
      <c r="D932" s="17"/>
      <c r="E932" s="112" t="s">
        <v>1048</v>
      </c>
      <c r="F932" s="18" t="s">
        <v>1</v>
      </c>
      <c r="G932" s="69" t="s">
        <v>1056</v>
      </c>
      <c r="H932" s="19">
        <v>5</v>
      </c>
      <c r="I932" s="20"/>
      <c r="J932" s="131"/>
    </row>
    <row r="933" spans="1:10" ht="47.25" x14ac:dyDescent="0.25">
      <c r="A933" s="12"/>
      <c r="B933" s="15"/>
      <c r="C933" s="152"/>
      <c r="D933" s="73"/>
      <c r="E933" s="112" t="s">
        <v>1049</v>
      </c>
      <c r="F933" s="18" t="s">
        <v>1</v>
      </c>
      <c r="G933" s="69" t="s">
        <v>1056</v>
      </c>
      <c r="H933" s="76">
        <v>5</v>
      </c>
      <c r="I933" s="20"/>
      <c r="J933" s="131"/>
    </row>
    <row r="934" spans="1:10" ht="47.25" x14ac:dyDescent="0.25">
      <c r="A934" s="14"/>
      <c r="B934" s="23"/>
      <c r="C934" s="132"/>
      <c r="D934" s="17"/>
      <c r="E934" s="52" t="s">
        <v>1050</v>
      </c>
      <c r="F934" s="18" t="s">
        <v>1</v>
      </c>
      <c r="G934" s="115" t="s">
        <v>1056</v>
      </c>
      <c r="H934" s="19">
        <v>5</v>
      </c>
      <c r="I934" s="20"/>
      <c r="J934" s="133"/>
    </row>
    <row r="935" spans="1:10" ht="78.75" x14ac:dyDescent="0.25">
      <c r="A935" s="22"/>
      <c r="B935" s="15"/>
      <c r="C935" s="68"/>
      <c r="D935" s="73" t="s">
        <v>569</v>
      </c>
      <c r="E935" s="112" t="s">
        <v>936</v>
      </c>
      <c r="F935" s="18" t="s">
        <v>1</v>
      </c>
      <c r="G935" s="69" t="s">
        <v>1033</v>
      </c>
      <c r="H935" s="19">
        <v>5</v>
      </c>
      <c r="I935" s="20"/>
      <c r="J935" s="131"/>
    </row>
    <row r="936" spans="1:10" x14ac:dyDescent="0.25">
      <c r="A936" s="14"/>
      <c r="B936" s="15"/>
      <c r="C936" s="152"/>
      <c r="D936" s="17" t="s">
        <v>570</v>
      </c>
      <c r="E936" s="112" t="s">
        <v>131</v>
      </c>
      <c r="F936" s="18" t="s">
        <v>1</v>
      </c>
      <c r="G936" s="69" t="s">
        <v>937</v>
      </c>
      <c r="H936" s="76">
        <v>5</v>
      </c>
      <c r="I936" s="20"/>
      <c r="J936" s="131"/>
    </row>
    <row r="937" spans="1:10" ht="31.5" x14ac:dyDescent="0.25">
      <c r="A937" s="22"/>
      <c r="B937" s="23"/>
      <c r="C937" s="132"/>
      <c r="D937" s="73" t="s">
        <v>571</v>
      </c>
      <c r="E937" s="52" t="s">
        <v>132</v>
      </c>
      <c r="F937" s="18" t="s">
        <v>1</v>
      </c>
      <c r="G937" s="115"/>
      <c r="H937" s="19">
        <v>5</v>
      </c>
      <c r="I937" s="20"/>
      <c r="J937" s="133"/>
    </row>
    <row r="938" spans="1:10" ht="126" x14ac:dyDescent="0.25">
      <c r="B938" s="15"/>
      <c r="C938" s="16"/>
      <c r="D938" s="17" t="s">
        <v>1279</v>
      </c>
      <c r="E938" s="112" t="s">
        <v>133</v>
      </c>
      <c r="F938" s="18" t="s">
        <v>1</v>
      </c>
      <c r="G938" s="69" t="s">
        <v>938</v>
      </c>
      <c r="H938" s="19">
        <v>5</v>
      </c>
      <c r="I938" s="20"/>
      <c r="J938" s="131"/>
    </row>
    <row r="939" spans="1:10" ht="126" x14ac:dyDescent="0.25">
      <c r="A939" s="14"/>
      <c r="B939" s="87"/>
      <c r="C939" s="152"/>
      <c r="D939" s="73" t="s">
        <v>1281</v>
      </c>
      <c r="E939" s="112" t="s">
        <v>134</v>
      </c>
      <c r="F939" s="18" t="s">
        <v>1</v>
      </c>
      <c r="G939" s="69" t="s">
        <v>1280</v>
      </c>
      <c r="H939" s="76">
        <v>5</v>
      </c>
      <c r="I939" s="20"/>
      <c r="J939" s="131"/>
    </row>
    <row r="940" spans="1:10" ht="15.75" x14ac:dyDescent="0.25">
      <c r="B940" s="49"/>
      <c r="C940" s="357" t="s">
        <v>1462</v>
      </c>
      <c r="D940" s="357"/>
      <c r="E940" s="357"/>
      <c r="F940" s="357"/>
      <c r="G940" s="357"/>
      <c r="H940" s="357"/>
      <c r="I940" s="357"/>
      <c r="J940" s="358"/>
    </row>
    <row r="941" spans="1:10" ht="31.5" x14ac:dyDescent="0.25">
      <c r="A941" s="22"/>
      <c r="B941" s="85"/>
      <c r="C941" s="88"/>
      <c r="D941" s="62" t="s">
        <v>572</v>
      </c>
      <c r="E941" s="64" t="s">
        <v>135</v>
      </c>
      <c r="F941" s="63" t="s">
        <v>25</v>
      </c>
      <c r="G941" s="64"/>
      <c r="H941" s="144">
        <v>5</v>
      </c>
      <c r="I941" s="57"/>
      <c r="J941" s="153"/>
    </row>
    <row r="942" spans="1:10" ht="31.5" x14ac:dyDescent="0.25">
      <c r="B942" s="15"/>
      <c r="C942" s="152"/>
      <c r="D942" s="73" t="s">
        <v>573</v>
      </c>
      <c r="E942" s="112" t="s">
        <v>136</v>
      </c>
      <c r="F942" s="74" t="s">
        <v>25</v>
      </c>
      <c r="G942" s="69" t="s">
        <v>137</v>
      </c>
      <c r="H942" s="76">
        <v>5</v>
      </c>
      <c r="I942" s="20"/>
      <c r="J942" s="131"/>
    </row>
    <row r="943" spans="1:10" x14ac:dyDescent="0.25">
      <c r="A943" s="22"/>
      <c r="B943" s="23"/>
      <c r="C943" s="132"/>
      <c r="D943" s="73" t="s">
        <v>574</v>
      </c>
      <c r="E943" s="52" t="s">
        <v>138</v>
      </c>
      <c r="F943" s="103" t="s">
        <v>25</v>
      </c>
      <c r="G943" s="115"/>
      <c r="H943" s="19">
        <v>5</v>
      </c>
      <c r="I943" s="20"/>
      <c r="J943" s="133"/>
    </row>
    <row r="944" spans="1:10" x14ac:dyDescent="0.25">
      <c r="B944" s="87"/>
      <c r="C944" s="16"/>
      <c r="D944" s="73" t="s">
        <v>687</v>
      </c>
      <c r="E944" s="112" t="s">
        <v>686</v>
      </c>
      <c r="F944" s="74" t="s">
        <v>25</v>
      </c>
      <c r="G944" s="69"/>
      <c r="H944" s="19">
        <v>5</v>
      </c>
      <c r="I944" s="20"/>
      <c r="J944" s="131"/>
    </row>
    <row r="945" spans="1:10" ht="15.75" x14ac:dyDescent="0.25">
      <c r="B945" s="49"/>
      <c r="C945" s="357" t="s">
        <v>1707</v>
      </c>
      <c r="D945" s="357"/>
      <c r="E945" s="357"/>
      <c r="F945" s="357"/>
      <c r="G945" s="357"/>
      <c r="H945" s="357"/>
      <c r="I945" s="357"/>
      <c r="J945" s="358"/>
    </row>
    <row r="946" spans="1:10" ht="31.5" x14ac:dyDescent="0.25">
      <c r="A946" s="22"/>
      <c r="B946" s="85"/>
      <c r="C946" s="88"/>
      <c r="D946" s="62" t="s">
        <v>1282</v>
      </c>
      <c r="E946" s="64" t="s">
        <v>939</v>
      </c>
      <c r="F946" s="63" t="s">
        <v>25</v>
      </c>
      <c r="G946" s="64"/>
      <c r="H946" s="144">
        <v>5</v>
      </c>
      <c r="I946" s="57"/>
      <c r="J946" s="153"/>
    </row>
    <row r="947" spans="1:10" ht="31.5" x14ac:dyDescent="0.25">
      <c r="B947" s="15"/>
      <c r="C947" s="152"/>
      <c r="D947" s="73" t="s">
        <v>1283</v>
      </c>
      <c r="E947" s="112" t="s">
        <v>685</v>
      </c>
      <c r="F947" s="74" t="s">
        <v>25</v>
      </c>
      <c r="G947" s="69"/>
      <c r="H947" s="76">
        <v>5</v>
      </c>
      <c r="I947" s="20"/>
      <c r="J947" s="131"/>
    </row>
    <row r="948" spans="1:10" ht="31.5" x14ac:dyDescent="0.25">
      <c r="A948" s="22"/>
      <c r="B948" s="23"/>
      <c r="C948" s="132"/>
      <c r="D948" s="73" t="s">
        <v>1284</v>
      </c>
      <c r="E948" s="52" t="s">
        <v>680</v>
      </c>
      <c r="F948" s="103" t="s">
        <v>25</v>
      </c>
      <c r="G948" s="115"/>
      <c r="H948" s="19">
        <v>5</v>
      </c>
      <c r="I948" s="20"/>
      <c r="J948" s="133"/>
    </row>
    <row r="949" spans="1:10" ht="31.5" x14ac:dyDescent="0.25">
      <c r="B949" s="15"/>
      <c r="C949" s="16"/>
      <c r="D949" s="73" t="s">
        <v>1285</v>
      </c>
      <c r="E949" s="112" t="s">
        <v>681</v>
      </c>
      <c r="F949" s="74" t="s">
        <v>25</v>
      </c>
      <c r="G949" s="69"/>
      <c r="H949" s="19">
        <v>5</v>
      </c>
      <c r="I949" s="20"/>
      <c r="J949" s="131"/>
    </row>
    <row r="950" spans="1:10" x14ac:dyDescent="0.25">
      <c r="A950" s="22"/>
      <c r="B950" s="23"/>
      <c r="C950" s="132"/>
      <c r="D950" s="73" t="s">
        <v>1286</v>
      </c>
      <c r="E950" s="52" t="s">
        <v>689</v>
      </c>
      <c r="F950" s="74" t="s">
        <v>25</v>
      </c>
      <c r="G950" s="115"/>
      <c r="H950" s="19">
        <v>5</v>
      </c>
      <c r="I950" s="20"/>
      <c r="J950" s="133"/>
    </row>
    <row r="951" spans="1:10" ht="31.5" x14ac:dyDescent="0.25">
      <c r="A951" s="12"/>
      <c r="B951" s="15"/>
      <c r="C951" s="152"/>
      <c r="D951" s="73" t="s">
        <v>1287</v>
      </c>
      <c r="E951" s="112" t="s">
        <v>688</v>
      </c>
      <c r="F951" s="74" t="s">
        <v>25</v>
      </c>
      <c r="G951" s="69"/>
      <c r="H951" s="76">
        <v>5</v>
      </c>
      <c r="I951" s="20"/>
      <c r="J951" s="131"/>
    </row>
    <row r="952" spans="1:10" ht="31.5" x14ac:dyDescent="0.25">
      <c r="A952" s="14"/>
      <c r="B952" s="15"/>
      <c r="C952" s="16"/>
      <c r="D952" s="73" t="s">
        <v>1288</v>
      </c>
      <c r="E952" s="112" t="s">
        <v>682</v>
      </c>
      <c r="F952" s="74" t="s">
        <v>25</v>
      </c>
      <c r="G952" s="69"/>
      <c r="H952" s="19">
        <v>5</v>
      </c>
      <c r="I952" s="20"/>
      <c r="J952" s="131"/>
    </row>
    <row r="953" spans="1:10" ht="31.5" x14ac:dyDescent="0.25">
      <c r="A953" s="22"/>
      <c r="B953" s="23"/>
      <c r="C953" s="132"/>
      <c r="D953" s="73" t="s">
        <v>1289</v>
      </c>
      <c r="E953" s="52" t="s">
        <v>683</v>
      </c>
      <c r="F953" s="74" t="s">
        <v>25</v>
      </c>
      <c r="G953" s="115"/>
      <c r="H953" s="19">
        <v>5</v>
      </c>
      <c r="I953" s="20"/>
      <c r="J953" s="133"/>
    </row>
    <row r="954" spans="1:10" ht="19.5" thickBot="1" x14ac:dyDescent="0.3">
      <c r="A954" s="14"/>
      <c r="B954" s="15"/>
      <c r="C954" s="152"/>
      <c r="D954" s="73" t="s">
        <v>1290</v>
      </c>
      <c r="E954" s="112" t="s">
        <v>684</v>
      </c>
      <c r="F954" s="74" t="s">
        <v>25</v>
      </c>
      <c r="G954" s="69"/>
      <c r="H954" s="76">
        <v>5</v>
      </c>
      <c r="I954" s="20"/>
      <c r="J954" s="131"/>
    </row>
    <row r="955" spans="1:10" ht="16.5" thickBot="1" x14ac:dyDescent="0.3">
      <c r="A955" s="22"/>
      <c r="B955" s="352" t="s">
        <v>1463</v>
      </c>
      <c r="C955" s="353"/>
      <c r="D955" s="353"/>
      <c r="E955" s="353"/>
      <c r="F955" s="353"/>
      <c r="G955" s="353"/>
      <c r="H955" s="353"/>
      <c r="I955" s="353"/>
      <c r="J955" s="354"/>
    </row>
    <row r="956" spans="1:10" ht="15.75" x14ac:dyDescent="0.25">
      <c r="A956" s="14"/>
      <c r="B956" s="13"/>
      <c r="C956" s="355" t="s">
        <v>1708</v>
      </c>
      <c r="D956" s="355"/>
      <c r="E956" s="355"/>
      <c r="F956" s="355"/>
      <c r="G956" s="355"/>
      <c r="H956" s="355"/>
      <c r="I956" s="355"/>
      <c r="J956" s="356"/>
    </row>
    <row r="957" spans="1:10" ht="31.5" x14ac:dyDescent="0.25">
      <c r="A957" s="22"/>
      <c r="B957" s="85"/>
      <c r="C957" s="88"/>
      <c r="D957" s="95" t="s">
        <v>575</v>
      </c>
      <c r="E957" s="64" t="s">
        <v>690</v>
      </c>
      <c r="F957" s="96" t="s">
        <v>3</v>
      </c>
      <c r="G957" s="64" t="s">
        <v>1343</v>
      </c>
      <c r="H957" s="144">
        <v>2</v>
      </c>
      <c r="I957" s="57"/>
      <c r="J957" s="153"/>
    </row>
    <row r="958" spans="1:10" x14ac:dyDescent="0.25">
      <c r="B958" s="15"/>
      <c r="C958" s="152"/>
      <c r="D958" s="191" t="s">
        <v>691</v>
      </c>
      <c r="E958" s="112" t="s">
        <v>692</v>
      </c>
      <c r="F958" s="74" t="s">
        <v>3</v>
      </c>
      <c r="G958" s="69"/>
      <c r="H958" s="76">
        <v>2</v>
      </c>
      <c r="I958" s="20"/>
      <c r="J958" s="131"/>
    </row>
    <row r="959" spans="1:10" ht="31.5" x14ac:dyDescent="0.25">
      <c r="A959" s="22"/>
      <c r="B959" s="23"/>
      <c r="C959" s="132"/>
      <c r="D959" s="73" t="s">
        <v>693</v>
      </c>
      <c r="E959" s="52" t="s">
        <v>694</v>
      </c>
      <c r="F959" s="74" t="s">
        <v>3</v>
      </c>
      <c r="G959" s="115"/>
      <c r="H959" s="19">
        <v>2</v>
      </c>
      <c r="I959" s="20"/>
      <c r="J959" s="133"/>
    </row>
    <row r="960" spans="1:10" x14ac:dyDescent="0.25">
      <c r="B960" s="87"/>
      <c r="C960" s="16"/>
      <c r="D960" s="73" t="s">
        <v>695</v>
      </c>
      <c r="E960" s="112" t="s">
        <v>696</v>
      </c>
      <c r="F960" s="103" t="s">
        <v>3</v>
      </c>
      <c r="G960" s="69"/>
      <c r="H960" s="19">
        <v>2</v>
      </c>
      <c r="I960" s="20"/>
      <c r="J960" s="131"/>
    </row>
    <row r="961" spans="1:10" ht="15.75" x14ac:dyDescent="0.25">
      <c r="A961" s="14"/>
      <c r="B961" s="49"/>
      <c r="C961" s="357" t="s">
        <v>1464</v>
      </c>
      <c r="D961" s="357"/>
      <c r="E961" s="357"/>
      <c r="F961" s="357"/>
      <c r="G961" s="357"/>
      <c r="H961" s="357"/>
      <c r="I961" s="357"/>
      <c r="J961" s="358"/>
    </row>
    <row r="962" spans="1:10" x14ac:dyDescent="0.25">
      <c r="B962" s="23"/>
      <c r="C962" s="24"/>
      <c r="D962" s="73" t="s">
        <v>576</v>
      </c>
      <c r="E962" s="342" t="s">
        <v>1291</v>
      </c>
      <c r="F962" s="25"/>
      <c r="G962" s="115"/>
      <c r="H962" s="216"/>
      <c r="I962" s="332"/>
      <c r="J962" s="313"/>
    </row>
    <row r="963" spans="1:10" x14ac:dyDescent="0.25">
      <c r="A963" s="22"/>
      <c r="B963" s="15"/>
      <c r="C963" s="152"/>
      <c r="D963" s="73"/>
      <c r="E963" s="112" t="s">
        <v>1062</v>
      </c>
      <c r="F963" s="74" t="s">
        <v>25</v>
      </c>
      <c r="G963" s="69"/>
      <c r="H963" s="76">
        <v>2</v>
      </c>
      <c r="I963" s="20"/>
      <c r="J963" s="131"/>
    </row>
    <row r="964" spans="1:10" x14ac:dyDescent="0.25">
      <c r="A964" s="22"/>
      <c r="B964" s="23"/>
      <c r="C964" s="132"/>
      <c r="D964" s="73"/>
      <c r="E964" s="52" t="s">
        <v>1063</v>
      </c>
      <c r="F964" s="74" t="s">
        <v>25</v>
      </c>
      <c r="G964" s="115"/>
      <c r="H964" s="19">
        <v>2</v>
      </c>
      <c r="I964" s="20"/>
      <c r="J964" s="133"/>
    </row>
    <row r="965" spans="1:10" x14ac:dyDescent="0.25">
      <c r="B965" s="15"/>
      <c r="C965" s="152"/>
      <c r="D965" s="73"/>
      <c r="E965" s="112" t="s">
        <v>1064</v>
      </c>
      <c r="F965" s="74" t="s">
        <v>25</v>
      </c>
      <c r="G965" s="69"/>
      <c r="H965" s="76">
        <v>2</v>
      </c>
      <c r="I965" s="20"/>
      <c r="J965" s="131"/>
    </row>
    <row r="966" spans="1:10" x14ac:dyDescent="0.25">
      <c r="A966" s="14"/>
      <c r="B966" s="23"/>
      <c r="C966" s="132"/>
      <c r="D966" s="73"/>
      <c r="E966" s="52" t="s">
        <v>1065</v>
      </c>
      <c r="F966" s="74" t="s">
        <v>25</v>
      </c>
      <c r="G966" s="115"/>
      <c r="H966" s="19">
        <v>2</v>
      </c>
      <c r="I966" s="20"/>
      <c r="J966" s="133"/>
    </row>
    <row r="967" spans="1:10" x14ac:dyDescent="0.25">
      <c r="A967" s="22"/>
      <c r="B967" s="15"/>
      <c r="C967" s="152"/>
      <c r="D967" s="73"/>
      <c r="E967" s="112" t="s">
        <v>1066</v>
      </c>
      <c r="F967" s="74" t="s">
        <v>25</v>
      </c>
      <c r="G967" s="69"/>
      <c r="H967" s="76">
        <v>2</v>
      </c>
      <c r="I967" s="20"/>
      <c r="J967" s="131"/>
    </row>
    <row r="968" spans="1:10" x14ac:dyDescent="0.25">
      <c r="B968" s="23"/>
      <c r="C968" s="24"/>
      <c r="D968" s="73" t="s">
        <v>577</v>
      </c>
      <c r="E968" s="342" t="s">
        <v>1292</v>
      </c>
      <c r="F968" s="25"/>
      <c r="G968" s="115"/>
      <c r="H968" s="216"/>
      <c r="I968" s="332"/>
      <c r="J968" s="313"/>
    </row>
    <row r="969" spans="1:10" x14ac:dyDescent="0.25">
      <c r="A969" s="22"/>
      <c r="B969" s="15"/>
      <c r="C969" s="152"/>
      <c r="D969" s="73"/>
      <c r="E969" s="112" t="s">
        <v>1067</v>
      </c>
      <c r="F969" s="74" t="s">
        <v>25</v>
      </c>
      <c r="G969" s="69"/>
      <c r="H969" s="76">
        <v>2</v>
      </c>
      <c r="I969" s="20"/>
      <c r="J969" s="131"/>
    </row>
    <row r="970" spans="1:10" x14ac:dyDescent="0.25">
      <c r="A970" s="12"/>
      <c r="B970" s="23"/>
      <c r="C970" s="132"/>
      <c r="D970" s="73"/>
      <c r="E970" s="52" t="s">
        <v>1068</v>
      </c>
      <c r="F970" s="74" t="s">
        <v>25</v>
      </c>
      <c r="G970" s="115"/>
      <c r="H970" s="19">
        <v>2</v>
      </c>
      <c r="I970" s="20"/>
      <c r="J970" s="133"/>
    </row>
    <row r="971" spans="1:10" x14ac:dyDescent="0.25">
      <c r="A971" s="14"/>
      <c r="B971" s="138"/>
      <c r="C971" s="132"/>
      <c r="D971" s="73"/>
      <c r="E971" s="52" t="s">
        <v>1069</v>
      </c>
      <c r="F971" s="74" t="s">
        <v>25</v>
      </c>
      <c r="G971" s="115"/>
      <c r="H971" s="19">
        <v>2</v>
      </c>
      <c r="I971" s="20"/>
      <c r="J971" s="133"/>
    </row>
    <row r="972" spans="1:10" ht="15.75" x14ac:dyDescent="0.25">
      <c r="A972" s="22"/>
      <c r="B972" s="13"/>
      <c r="C972" s="357" t="s">
        <v>1465</v>
      </c>
      <c r="D972" s="357"/>
      <c r="E972" s="357"/>
      <c r="F972" s="357"/>
      <c r="G972" s="357"/>
      <c r="H972" s="357"/>
      <c r="I972" s="357"/>
      <c r="J972" s="358"/>
    </row>
    <row r="973" spans="1:10" x14ac:dyDescent="0.25">
      <c r="A973" s="14"/>
      <c r="B973" s="85"/>
      <c r="C973" s="88"/>
      <c r="D973" s="62" t="s">
        <v>578</v>
      </c>
      <c r="E973" s="221" t="s">
        <v>139</v>
      </c>
      <c r="F973" s="192" t="s">
        <v>2</v>
      </c>
      <c r="G973" s="193"/>
      <c r="H973" s="144">
        <v>5</v>
      </c>
      <c r="I973" s="57"/>
      <c r="J973" s="153"/>
    </row>
    <row r="974" spans="1:10" x14ac:dyDescent="0.25">
      <c r="A974" s="22"/>
      <c r="B974" s="15"/>
      <c r="C974" s="152"/>
      <c r="D974" s="17" t="s">
        <v>579</v>
      </c>
      <c r="E974" s="75" t="s">
        <v>140</v>
      </c>
      <c r="F974" s="194" t="s">
        <v>2</v>
      </c>
      <c r="G974" s="112"/>
      <c r="H974" s="76">
        <v>5</v>
      </c>
      <c r="I974" s="20"/>
      <c r="J974" s="131"/>
    </row>
    <row r="975" spans="1:10" ht="31.5" x14ac:dyDescent="0.25">
      <c r="A975" s="14"/>
      <c r="B975" s="23"/>
      <c r="C975" s="132"/>
      <c r="D975" s="17" t="s">
        <v>580</v>
      </c>
      <c r="E975" s="115" t="s">
        <v>141</v>
      </c>
      <c r="F975" s="195" t="s">
        <v>2</v>
      </c>
      <c r="G975" s="52"/>
      <c r="H975" s="19">
        <v>5</v>
      </c>
      <c r="I975" s="20"/>
      <c r="J975" s="133"/>
    </row>
    <row r="976" spans="1:10" ht="31.5" x14ac:dyDescent="0.25">
      <c r="A976" s="22"/>
      <c r="B976" s="15"/>
      <c r="C976" s="16"/>
      <c r="D976" s="17" t="s">
        <v>581</v>
      </c>
      <c r="E976" s="69" t="s">
        <v>142</v>
      </c>
      <c r="F976" s="194" t="s">
        <v>25</v>
      </c>
      <c r="G976" s="112" t="s">
        <v>143</v>
      </c>
      <c r="H976" s="19">
        <v>5</v>
      </c>
      <c r="I976" s="20"/>
      <c r="J976" s="131"/>
    </row>
    <row r="977" spans="1:10" ht="63" x14ac:dyDescent="0.25">
      <c r="A977" s="14"/>
      <c r="B977" s="28"/>
      <c r="C977" s="132"/>
      <c r="D977" s="17" t="s">
        <v>582</v>
      </c>
      <c r="E977" s="115" t="s">
        <v>144</v>
      </c>
      <c r="F977" s="194" t="s">
        <v>25</v>
      </c>
      <c r="G977" s="52" t="s">
        <v>145</v>
      </c>
      <c r="H977" s="19">
        <v>5</v>
      </c>
      <c r="I977" s="20"/>
      <c r="J977" s="133"/>
    </row>
    <row r="978" spans="1:10" ht="15.75" x14ac:dyDescent="0.25">
      <c r="A978" s="22"/>
      <c r="B978" s="49"/>
      <c r="C978" s="357" t="s">
        <v>1709</v>
      </c>
      <c r="D978" s="357"/>
      <c r="E978" s="357"/>
      <c r="F978" s="357"/>
      <c r="G978" s="357"/>
      <c r="H978" s="357"/>
      <c r="I978" s="357"/>
      <c r="J978" s="358"/>
    </row>
    <row r="979" spans="1:10" ht="32.25" thickBot="1" x14ac:dyDescent="0.3">
      <c r="A979" s="14"/>
      <c r="B979" s="85"/>
      <c r="C979" s="88"/>
      <c r="D979" s="62" t="s">
        <v>583</v>
      </c>
      <c r="E979" s="221" t="s">
        <v>146</v>
      </c>
      <c r="F979" s="192" t="s">
        <v>25</v>
      </c>
      <c r="G979" s="193"/>
      <c r="H979" s="144">
        <v>5</v>
      </c>
      <c r="I979" s="57"/>
      <c r="J979" s="153"/>
    </row>
    <row r="980" spans="1:10" ht="16.5" thickBot="1" x14ac:dyDescent="0.3">
      <c r="A980" s="14"/>
      <c r="B980" s="352" t="s">
        <v>1710</v>
      </c>
      <c r="C980" s="353"/>
      <c r="D980" s="353"/>
      <c r="E980" s="353"/>
      <c r="F980" s="353"/>
      <c r="G980" s="353"/>
      <c r="H980" s="353"/>
      <c r="I980" s="353"/>
      <c r="J980" s="354"/>
    </row>
    <row r="981" spans="1:10" ht="15.75" x14ac:dyDescent="0.25">
      <c r="A981" s="22"/>
      <c r="B981" s="46"/>
      <c r="C981" s="355" t="s">
        <v>1466</v>
      </c>
      <c r="D981" s="355"/>
      <c r="E981" s="355"/>
      <c r="F981" s="355"/>
      <c r="G981" s="355"/>
      <c r="H981" s="355"/>
      <c r="I981" s="355"/>
      <c r="J981" s="356"/>
    </row>
    <row r="982" spans="1:10" ht="63" x14ac:dyDescent="0.25">
      <c r="A982" s="22"/>
      <c r="B982" s="85"/>
      <c r="C982" s="88"/>
      <c r="D982" s="62" t="s">
        <v>584</v>
      </c>
      <c r="E982" s="64" t="s">
        <v>147</v>
      </c>
      <c r="F982" s="96" t="s">
        <v>3</v>
      </c>
      <c r="G982" s="64" t="s">
        <v>1344</v>
      </c>
      <c r="H982" s="144">
        <v>5</v>
      </c>
      <c r="I982" s="57"/>
      <c r="J982" s="153"/>
    </row>
    <row r="983" spans="1:10" ht="63" x14ac:dyDescent="0.25">
      <c r="A983" s="14"/>
      <c r="B983" s="15"/>
      <c r="C983" s="152"/>
      <c r="D983" s="73" t="s">
        <v>585</v>
      </c>
      <c r="E983" s="112" t="s">
        <v>148</v>
      </c>
      <c r="F983" s="74" t="s">
        <v>3</v>
      </c>
      <c r="G983" s="69" t="s">
        <v>1344</v>
      </c>
      <c r="H983" s="76">
        <v>5</v>
      </c>
      <c r="I983" s="20"/>
      <c r="J983" s="131"/>
    </row>
    <row r="984" spans="1:10" ht="63" x14ac:dyDescent="0.25">
      <c r="A984" s="22"/>
      <c r="B984" s="15"/>
      <c r="C984" s="152"/>
      <c r="D984" s="102" t="s">
        <v>586</v>
      </c>
      <c r="E984" s="112" t="s">
        <v>149</v>
      </c>
      <c r="F984" s="74" t="s">
        <v>25</v>
      </c>
      <c r="G984" s="69" t="s">
        <v>1344</v>
      </c>
      <c r="H984" s="76">
        <v>5</v>
      </c>
      <c r="I984" s="20"/>
      <c r="J984" s="131"/>
    </row>
    <row r="985" spans="1:10" ht="63" x14ac:dyDescent="0.25">
      <c r="A985" s="22"/>
      <c r="B985" s="28"/>
      <c r="C985" s="139"/>
      <c r="D985" s="191" t="s">
        <v>587</v>
      </c>
      <c r="E985" s="53" t="s">
        <v>150</v>
      </c>
      <c r="F985" s="91" t="s">
        <v>3</v>
      </c>
      <c r="G985" s="114" t="s">
        <v>1344</v>
      </c>
      <c r="H985" s="144">
        <v>5</v>
      </c>
      <c r="I985" s="20"/>
      <c r="J985" s="133"/>
    </row>
    <row r="986" spans="1:10" ht="63" x14ac:dyDescent="0.25">
      <c r="A986" s="22"/>
      <c r="B986" s="151"/>
      <c r="C986" s="152"/>
      <c r="D986" s="73" t="s">
        <v>588</v>
      </c>
      <c r="E986" s="75" t="s">
        <v>151</v>
      </c>
      <c r="F986" s="74" t="s">
        <v>3</v>
      </c>
      <c r="G986" s="75" t="s">
        <v>1344</v>
      </c>
      <c r="H986" s="76">
        <v>5</v>
      </c>
      <c r="I986" s="57"/>
      <c r="J986" s="153"/>
    </row>
    <row r="987" spans="1:10" ht="63" x14ac:dyDescent="0.25">
      <c r="A987" s="22"/>
      <c r="B987" s="15"/>
      <c r="C987" s="88"/>
      <c r="D987" s="17" t="s">
        <v>1293</v>
      </c>
      <c r="E987" s="69" t="s">
        <v>152</v>
      </c>
      <c r="F987" s="103" t="s">
        <v>3</v>
      </c>
      <c r="G987" s="69" t="s">
        <v>1712</v>
      </c>
      <c r="H987" s="144">
        <v>5</v>
      </c>
      <c r="I987" s="57"/>
      <c r="J987" s="153"/>
    </row>
    <row r="988" spans="1:10" ht="31.5" x14ac:dyDescent="0.25">
      <c r="A988" s="14"/>
      <c r="B988" s="15"/>
      <c r="C988" s="152"/>
      <c r="D988" s="73" t="s">
        <v>1294</v>
      </c>
      <c r="E988" s="112" t="s">
        <v>153</v>
      </c>
      <c r="F988" s="74" t="s">
        <v>25</v>
      </c>
      <c r="G988" s="69" t="s">
        <v>1345</v>
      </c>
      <c r="H988" s="76">
        <v>5</v>
      </c>
      <c r="I988" s="20"/>
      <c r="J988" s="131"/>
    </row>
    <row r="989" spans="1:10" ht="31.5" x14ac:dyDescent="0.25">
      <c r="A989" s="22"/>
      <c r="B989" s="15"/>
      <c r="C989" s="152"/>
      <c r="D989" s="102" t="s">
        <v>1295</v>
      </c>
      <c r="E989" s="112" t="s">
        <v>154</v>
      </c>
      <c r="F989" s="74" t="s">
        <v>62</v>
      </c>
      <c r="G989" s="69" t="s">
        <v>1346</v>
      </c>
      <c r="H989" s="76">
        <v>5</v>
      </c>
      <c r="I989" s="20"/>
      <c r="J989" s="131"/>
    </row>
    <row r="990" spans="1:10" ht="47.25" x14ac:dyDescent="0.25">
      <c r="A990" s="14"/>
      <c r="B990" s="15"/>
      <c r="C990" s="152"/>
      <c r="D990" s="73" t="s">
        <v>1296</v>
      </c>
      <c r="E990" s="112" t="s">
        <v>155</v>
      </c>
      <c r="F990" s="74" t="s">
        <v>25</v>
      </c>
      <c r="G990" s="69" t="s">
        <v>156</v>
      </c>
      <c r="H990" s="76">
        <v>5</v>
      </c>
      <c r="I990" s="20"/>
      <c r="J990" s="131"/>
    </row>
    <row r="991" spans="1:10" ht="78.75" x14ac:dyDescent="0.25">
      <c r="A991" s="22"/>
      <c r="B991" s="15"/>
      <c r="C991" s="152"/>
      <c r="D991" s="102" t="s">
        <v>1297</v>
      </c>
      <c r="E991" s="112" t="s">
        <v>157</v>
      </c>
      <c r="F991" s="74" t="s">
        <v>62</v>
      </c>
      <c r="G991" s="69" t="s">
        <v>1713</v>
      </c>
      <c r="H991" s="76">
        <v>5</v>
      </c>
      <c r="I991" s="20"/>
      <c r="J991" s="131"/>
    </row>
    <row r="992" spans="1:10" ht="15.75" x14ac:dyDescent="0.25">
      <c r="A992" s="22"/>
      <c r="B992" s="49"/>
      <c r="C992" s="357" t="s">
        <v>1711</v>
      </c>
      <c r="D992" s="357"/>
      <c r="E992" s="357"/>
      <c r="F992" s="357"/>
      <c r="G992" s="357"/>
      <c r="H992" s="357"/>
      <c r="I992" s="357"/>
      <c r="J992" s="358"/>
    </row>
    <row r="993" spans="1:10" x14ac:dyDescent="0.25">
      <c r="A993" s="14"/>
      <c r="B993" s="85"/>
      <c r="C993" s="94"/>
      <c r="D993" s="95" t="s">
        <v>589</v>
      </c>
      <c r="E993" s="64" t="s">
        <v>158</v>
      </c>
      <c r="F993" s="96" t="s">
        <v>1</v>
      </c>
      <c r="G993" s="64" t="s">
        <v>1347</v>
      </c>
      <c r="H993" s="97">
        <v>5</v>
      </c>
      <c r="I993" s="57"/>
      <c r="J993" s="153"/>
    </row>
    <row r="994" spans="1:10" ht="31.5" x14ac:dyDescent="0.25">
      <c r="A994" s="22"/>
      <c r="B994" s="15"/>
      <c r="C994" s="152"/>
      <c r="D994" s="73" t="s">
        <v>590</v>
      </c>
      <c r="E994" s="112" t="s">
        <v>159</v>
      </c>
      <c r="F994" s="74" t="s">
        <v>1</v>
      </c>
      <c r="G994" s="69" t="s">
        <v>1347</v>
      </c>
      <c r="H994" s="76">
        <v>5</v>
      </c>
      <c r="I994" s="20"/>
      <c r="J994" s="131"/>
    </row>
    <row r="995" spans="1:10" ht="19.5" thickBot="1" x14ac:dyDescent="0.3">
      <c r="A995" s="12"/>
      <c r="B995" s="188"/>
      <c r="C995" s="343"/>
      <c r="D995" s="197" t="s">
        <v>591</v>
      </c>
      <c r="E995" s="190" t="s">
        <v>160</v>
      </c>
      <c r="F995" s="344" t="s">
        <v>2</v>
      </c>
      <c r="G995" s="81" t="s">
        <v>1361</v>
      </c>
      <c r="H995" s="345">
        <v>5</v>
      </c>
      <c r="I995" s="51"/>
      <c r="J995" s="198"/>
    </row>
    <row r="996" spans="1:10" x14ac:dyDescent="0.3">
      <c r="A996" s="22"/>
    </row>
    <row r="997" spans="1:10" ht="19.5" thickBot="1" x14ac:dyDescent="0.3">
      <c r="B997" s="406" t="s">
        <v>1467</v>
      </c>
      <c r="C997" s="407"/>
      <c r="D997" s="407"/>
      <c r="E997" s="407"/>
      <c r="F997" s="407"/>
      <c r="G997" s="407"/>
      <c r="H997" s="407"/>
      <c r="I997" s="407"/>
      <c r="J997" s="408"/>
    </row>
    <row r="998" spans="1:10" ht="16.5" thickBot="1" x14ac:dyDescent="0.3">
      <c r="A998" s="14"/>
      <c r="B998" s="352" t="s">
        <v>1714</v>
      </c>
      <c r="C998" s="353"/>
      <c r="D998" s="353"/>
      <c r="E998" s="353"/>
      <c r="F998" s="353"/>
      <c r="G998" s="353"/>
      <c r="H998" s="353"/>
      <c r="I998" s="353"/>
      <c r="J998" s="354"/>
    </row>
    <row r="999" spans="1:10" ht="15.75" x14ac:dyDescent="0.25">
      <c r="A999" s="22"/>
      <c r="B999" s="13"/>
      <c r="C999" s="355" t="s">
        <v>1715</v>
      </c>
      <c r="D999" s="355"/>
      <c r="E999" s="355"/>
      <c r="F999" s="355"/>
      <c r="G999" s="355"/>
      <c r="H999" s="355"/>
      <c r="I999" s="355"/>
      <c r="J999" s="356"/>
    </row>
    <row r="1000" spans="1:10" ht="31.5" x14ac:dyDescent="0.25">
      <c r="A1000" s="22"/>
      <c r="B1000" s="93"/>
      <c r="C1000" s="88"/>
      <c r="D1000" s="102" t="s">
        <v>592</v>
      </c>
      <c r="E1000" s="143" t="s">
        <v>753</v>
      </c>
      <c r="F1000" s="103" t="s">
        <v>2</v>
      </c>
      <c r="G1000" s="104" t="s">
        <v>1347</v>
      </c>
      <c r="H1000" s="65">
        <v>5</v>
      </c>
      <c r="I1000" s="57"/>
      <c r="J1000" s="145"/>
    </row>
    <row r="1001" spans="1:10" ht="31.5" x14ac:dyDescent="0.25">
      <c r="A1001" s="12"/>
      <c r="B1001" s="23"/>
      <c r="C1001" s="132"/>
      <c r="D1001" s="191" t="s">
        <v>1298</v>
      </c>
      <c r="E1001" s="52" t="s">
        <v>754</v>
      </c>
      <c r="F1001" s="74" t="s">
        <v>62</v>
      </c>
      <c r="G1001" s="115"/>
      <c r="H1001" s="19">
        <v>3</v>
      </c>
      <c r="I1001" s="20"/>
      <c r="J1001" s="133"/>
    </row>
    <row r="1002" spans="1:10" x14ac:dyDescent="0.25">
      <c r="A1002" s="14"/>
      <c r="B1002" s="87"/>
      <c r="C1002" s="88"/>
      <c r="D1002" s="73" t="s">
        <v>1299</v>
      </c>
      <c r="E1002" s="136" t="s">
        <v>755</v>
      </c>
      <c r="F1002" s="103" t="s">
        <v>62</v>
      </c>
      <c r="G1002" s="104"/>
      <c r="H1002" s="144">
        <v>2</v>
      </c>
      <c r="I1002" s="48"/>
      <c r="J1002" s="145"/>
    </row>
    <row r="1003" spans="1:10" ht="19.5" thickBot="1" x14ac:dyDescent="0.3">
      <c r="A1003" s="22"/>
      <c r="B1003" s="23"/>
      <c r="C1003" s="132"/>
      <c r="D1003" s="17" t="s">
        <v>1300</v>
      </c>
      <c r="E1003" s="52" t="s">
        <v>756</v>
      </c>
      <c r="F1003" s="74" t="s">
        <v>65</v>
      </c>
      <c r="G1003" s="115" t="s">
        <v>1347</v>
      </c>
      <c r="H1003" s="76">
        <v>5</v>
      </c>
      <c r="I1003" s="57"/>
      <c r="J1003" s="133"/>
    </row>
    <row r="1004" spans="1:10" ht="16.5" thickBot="1" x14ac:dyDescent="0.3">
      <c r="A1004" s="22"/>
      <c r="B1004" s="352" t="s">
        <v>1716</v>
      </c>
      <c r="C1004" s="353"/>
      <c r="D1004" s="353"/>
      <c r="E1004" s="353"/>
      <c r="F1004" s="353"/>
      <c r="G1004" s="353"/>
      <c r="H1004" s="353"/>
      <c r="I1004" s="353"/>
      <c r="J1004" s="354"/>
    </row>
    <row r="1005" spans="1:10" ht="15.75" x14ac:dyDescent="0.25">
      <c r="B1005" s="13"/>
      <c r="C1005" s="355" t="s">
        <v>1468</v>
      </c>
      <c r="D1005" s="355"/>
      <c r="E1005" s="355"/>
      <c r="F1005" s="355"/>
      <c r="G1005" s="355"/>
      <c r="H1005" s="355"/>
      <c r="I1005" s="355"/>
      <c r="J1005" s="356"/>
    </row>
    <row r="1006" spans="1:10" ht="47.25" x14ac:dyDescent="0.25">
      <c r="B1006" s="85"/>
      <c r="C1006" s="88"/>
      <c r="D1006" s="62" t="s">
        <v>593</v>
      </c>
      <c r="E1006" s="143" t="s">
        <v>161</v>
      </c>
      <c r="F1006" s="103" t="s">
        <v>65</v>
      </c>
      <c r="G1006" s="104" t="s">
        <v>1348</v>
      </c>
      <c r="H1006" s="144">
        <v>10</v>
      </c>
      <c r="I1006" s="48"/>
      <c r="J1006" s="145"/>
    </row>
    <row r="1007" spans="1:10" ht="48" thickBot="1" x14ac:dyDescent="0.3">
      <c r="B1007" s="35"/>
      <c r="C1007" s="132"/>
      <c r="D1007" s="17" t="s">
        <v>1301</v>
      </c>
      <c r="E1007" s="52" t="s">
        <v>757</v>
      </c>
      <c r="F1007" s="74" t="s">
        <v>65</v>
      </c>
      <c r="G1007" s="115" t="s">
        <v>1348</v>
      </c>
      <c r="H1007" s="76">
        <v>10</v>
      </c>
      <c r="I1007" s="57"/>
      <c r="J1007" s="133"/>
    </row>
    <row r="1008" spans="1:10" ht="16.5" thickBot="1" x14ac:dyDescent="0.3">
      <c r="A1008" s="22"/>
      <c r="B1008" s="352" t="s">
        <v>1717</v>
      </c>
      <c r="C1008" s="353"/>
      <c r="D1008" s="353"/>
      <c r="E1008" s="353"/>
      <c r="F1008" s="353"/>
      <c r="G1008" s="353"/>
      <c r="H1008" s="353"/>
      <c r="I1008" s="353"/>
      <c r="J1008" s="354"/>
    </row>
    <row r="1009" spans="1:10" ht="15.75" x14ac:dyDescent="0.25">
      <c r="B1009" s="13"/>
      <c r="C1009" s="355" t="s">
        <v>1469</v>
      </c>
      <c r="D1009" s="355"/>
      <c r="E1009" s="355"/>
      <c r="F1009" s="355"/>
      <c r="G1009" s="355"/>
      <c r="H1009" s="355"/>
      <c r="I1009" s="355"/>
      <c r="J1009" s="356"/>
    </row>
    <row r="1010" spans="1:10" x14ac:dyDescent="0.25">
      <c r="B1010" s="288"/>
      <c r="C1010" s="289"/>
      <c r="D1010" s="62" t="s">
        <v>594</v>
      </c>
      <c r="E1010" s="346" t="s">
        <v>940</v>
      </c>
      <c r="F1010" s="292"/>
      <c r="G1010" s="147"/>
      <c r="H1010" s="347"/>
      <c r="I1010" s="332"/>
      <c r="J1010" s="313"/>
    </row>
    <row r="1011" spans="1:10" x14ac:dyDescent="0.25">
      <c r="B1011" s="87"/>
      <c r="C1011" s="88"/>
      <c r="D1011" s="102"/>
      <c r="E1011" s="104" t="s">
        <v>941</v>
      </c>
      <c r="F1011" s="18" t="s">
        <v>1</v>
      </c>
      <c r="G1011" s="69"/>
      <c r="H1011" s="70">
        <v>3</v>
      </c>
      <c r="I1011" s="57"/>
      <c r="J1011" s="153"/>
    </row>
    <row r="1012" spans="1:10" x14ac:dyDescent="0.25">
      <c r="A1012" s="22"/>
      <c r="B1012" s="151"/>
      <c r="C1012" s="152"/>
      <c r="D1012" s="73"/>
      <c r="E1012" s="136" t="s">
        <v>942</v>
      </c>
      <c r="F1012" s="103" t="s">
        <v>1</v>
      </c>
      <c r="G1012" s="104"/>
      <c r="H1012" s="144">
        <v>2</v>
      </c>
      <c r="I1012" s="48"/>
      <c r="J1012" s="145"/>
    </row>
    <row r="1013" spans="1:10" x14ac:dyDescent="0.25">
      <c r="B1013" s="199"/>
      <c r="C1013" s="200"/>
      <c r="D1013" s="102"/>
      <c r="E1013" s="52" t="s">
        <v>943</v>
      </c>
      <c r="F1013" s="74" t="s">
        <v>1</v>
      </c>
      <c r="G1013" s="115"/>
      <c r="H1013" s="76">
        <v>5</v>
      </c>
      <c r="I1013" s="57"/>
      <c r="J1013" s="133"/>
    </row>
    <row r="1014" spans="1:10" ht="15.75" x14ac:dyDescent="0.25">
      <c r="B1014" s="13"/>
      <c r="C1014" s="357" t="s">
        <v>1470</v>
      </c>
      <c r="D1014" s="357"/>
      <c r="E1014" s="357"/>
      <c r="F1014" s="357"/>
      <c r="G1014" s="357"/>
      <c r="H1014" s="357"/>
      <c r="I1014" s="357"/>
      <c r="J1014" s="358"/>
    </row>
    <row r="1015" spans="1:10" ht="31.5" x14ac:dyDescent="0.25">
      <c r="B1015" s="93"/>
      <c r="C1015" s="86"/>
      <c r="D1015" s="95" t="s">
        <v>595</v>
      </c>
      <c r="E1015" s="201" t="s">
        <v>162</v>
      </c>
      <c r="F1015" s="96" t="s">
        <v>2</v>
      </c>
      <c r="G1015" s="201"/>
      <c r="H1015" s="65">
        <v>5</v>
      </c>
      <c r="I1015" s="57"/>
      <c r="J1015" s="202"/>
    </row>
    <row r="1016" spans="1:10" ht="32.25" thickBot="1" x14ac:dyDescent="0.3">
      <c r="A1016" s="22"/>
      <c r="B1016" s="151"/>
      <c r="C1016" s="16"/>
      <c r="D1016" s="73" t="s">
        <v>596</v>
      </c>
      <c r="E1016" s="75" t="s">
        <v>163</v>
      </c>
      <c r="F1016" s="74" t="s">
        <v>2</v>
      </c>
      <c r="G1016" s="75"/>
      <c r="H1016" s="70">
        <v>5</v>
      </c>
      <c r="I1016" s="57"/>
      <c r="J1016" s="153"/>
    </row>
    <row r="1017" spans="1:10" ht="16.5" thickBot="1" x14ac:dyDescent="0.3">
      <c r="B1017" s="352" t="s">
        <v>1718</v>
      </c>
      <c r="C1017" s="353"/>
      <c r="D1017" s="353"/>
      <c r="E1017" s="353"/>
      <c r="F1017" s="353"/>
      <c r="G1017" s="353"/>
      <c r="H1017" s="353"/>
      <c r="I1017" s="353"/>
      <c r="J1017" s="354"/>
    </row>
    <row r="1018" spans="1:10" ht="15.75" x14ac:dyDescent="0.25">
      <c r="B1018" s="13"/>
      <c r="C1018" s="355" t="s">
        <v>1471</v>
      </c>
      <c r="D1018" s="355"/>
      <c r="E1018" s="355"/>
      <c r="F1018" s="355"/>
      <c r="G1018" s="355"/>
      <c r="H1018" s="355"/>
      <c r="I1018" s="355"/>
      <c r="J1018" s="356"/>
    </row>
    <row r="1019" spans="1:10" ht="63" x14ac:dyDescent="0.25">
      <c r="A1019" s="22"/>
      <c r="B1019" s="85"/>
      <c r="C1019" s="88"/>
      <c r="D1019" s="95" t="s">
        <v>597</v>
      </c>
      <c r="E1019" s="64" t="s">
        <v>758</v>
      </c>
      <c r="F1019" s="96" t="s">
        <v>65</v>
      </c>
      <c r="G1019" s="64" t="s">
        <v>1349</v>
      </c>
      <c r="H1019" s="144">
        <v>10</v>
      </c>
      <c r="I1019" s="57"/>
      <c r="J1019" s="153"/>
    </row>
    <row r="1020" spans="1:10" x14ac:dyDescent="0.25">
      <c r="B1020" s="15"/>
      <c r="C1020" s="152"/>
      <c r="D1020" s="73" t="s">
        <v>598</v>
      </c>
      <c r="E1020" s="112" t="s">
        <v>164</v>
      </c>
      <c r="F1020" s="74" t="s">
        <v>65</v>
      </c>
      <c r="G1020" s="69"/>
      <c r="H1020" s="76">
        <v>5</v>
      </c>
      <c r="I1020" s="20"/>
      <c r="J1020" s="131"/>
    </row>
    <row r="1021" spans="1:10" ht="15.75" x14ac:dyDescent="0.25">
      <c r="B1021" s="49"/>
      <c r="C1021" s="357" t="s">
        <v>1472</v>
      </c>
      <c r="D1021" s="357"/>
      <c r="E1021" s="357"/>
      <c r="F1021" s="357"/>
      <c r="G1021" s="357"/>
      <c r="H1021" s="357"/>
      <c r="I1021" s="357"/>
      <c r="J1021" s="358"/>
    </row>
    <row r="1022" spans="1:10" ht="31.5" x14ac:dyDescent="0.25">
      <c r="A1022" s="22"/>
      <c r="B1022" s="85"/>
      <c r="C1022" s="88"/>
      <c r="D1022" s="17" t="s">
        <v>599</v>
      </c>
      <c r="E1022" s="222" t="s">
        <v>306</v>
      </c>
      <c r="F1022" s="203" t="s">
        <v>65</v>
      </c>
      <c r="G1022" s="112"/>
      <c r="H1022" s="144">
        <v>5</v>
      </c>
      <c r="I1022" s="20"/>
      <c r="J1022" s="131"/>
    </row>
    <row r="1023" spans="1:10" ht="31.5" x14ac:dyDescent="0.25">
      <c r="B1023" s="15"/>
      <c r="C1023" s="152"/>
      <c r="D1023" s="17" t="s">
        <v>600</v>
      </c>
      <c r="E1023" s="204" t="s">
        <v>165</v>
      </c>
      <c r="F1023" s="205" t="s">
        <v>65</v>
      </c>
      <c r="G1023" s="112"/>
      <c r="H1023" s="76">
        <v>5</v>
      </c>
      <c r="I1023" s="20"/>
      <c r="J1023" s="131"/>
    </row>
    <row r="1024" spans="1:10" ht="31.5" x14ac:dyDescent="0.25">
      <c r="B1024" s="23"/>
      <c r="C1024" s="132"/>
      <c r="D1024" s="17" t="s">
        <v>601</v>
      </c>
      <c r="E1024" s="206" t="s">
        <v>166</v>
      </c>
      <c r="F1024" s="207" t="s">
        <v>65</v>
      </c>
      <c r="G1024" s="115"/>
      <c r="H1024" s="19">
        <v>5</v>
      </c>
      <c r="I1024" s="20"/>
      <c r="J1024" s="133"/>
    </row>
    <row r="1025" spans="1:10" ht="31.5" x14ac:dyDescent="0.25">
      <c r="A1025" s="22"/>
      <c r="B1025" s="87"/>
      <c r="C1025" s="88"/>
      <c r="D1025" s="17" t="s">
        <v>602</v>
      </c>
      <c r="E1025" s="208" t="s">
        <v>946</v>
      </c>
      <c r="F1025" s="207" t="s">
        <v>65</v>
      </c>
      <c r="G1025" s="143"/>
      <c r="H1025" s="144">
        <v>5</v>
      </c>
      <c r="I1025" s="48"/>
      <c r="J1025" s="145"/>
    </row>
    <row r="1026" spans="1:10" ht="31.5" x14ac:dyDescent="0.25">
      <c r="B1026" s="23"/>
      <c r="C1026" s="132"/>
      <c r="D1026" s="17" t="s">
        <v>603</v>
      </c>
      <c r="E1026" s="206" t="s">
        <v>167</v>
      </c>
      <c r="F1026" s="207" t="s">
        <v>65</v>
      </c>
      <c r="G1026" s="52"/>
      <c r="H1026" s="76">
        <v>5</v>
      </c>
      <c r="I1026" s="57"/>
      <c r="J1026" s="133"/>
    </row>
    <row r="1027" spans="1:10" ht="31.5" x14ac:dyDescent="0.25">
      <c r="B1027" s="15"/>
      <c r="C1027" s="152"/>
      <c r="D1027" s="17" t="s">
        <v>604</v>
      </c>
      <c r="E1027" s="204" t="s">
        <v>168</v>
      </c>
      <c r="F1027" s="205" t="s">
        <v>65</v>
      </c>
      <c r="G1027" s="112"/>
      <c r="H1027" s="76">
        <v>5</v>
      </c>
      <c r="I1027" s="20"/>
      <c r="J1027" s="131"/>
    </row>
    <row r="1028" spans="1:10" ht="31.5" x14ac:dyDescent="0.25">
      <c r="A1028" s="22"/>
      <c r="B1028" s="23"/>
      <c r="C1028" s="132"/>
      <c r="D1028" s="17" t="s">
        <v>605</v>
      </c>
      <c r="E1028" s="206" t="s">
        <v>304</v>
      </c>
      <c r="F1028" s="207" t="s">
        <v>65</v>
      </c>
      <c r="G1028" s="52"/>
      <c r="H1028" s="19">
        <v>5</v>
      </c>
      <c r="I1028" s="20"/>
      <c r="J1028" s="133"/>
    </row>
    <row r="1029" spans="1:10" ht="31.5" x14ac:dyDescent="0.25">
      <c r="B1029" s="87"/>
      <c r="C1029" s="88"/>
      <c r="D1029" s="17" t="s">
        <v>606</v>
      </c>
      <c r="E1029" s="208" t="s">
        <v>169</v>
      </c>
      <c r="F1029" s="203" t="s">
        <v>65</v>
      </c>
      <c r="G1029" s="143"/>
      <c r="H1029" s="144">
        <v>5</v>
      </c>
      <c r="I1029" s="48"/>
      <c r="J1029" s="145"/>
    </row>
    <row r="1030" spans="1:10" ht="31.5" x14ac:dyDescent="0.25">
      <c r="B1030" s="23"/>
      <c r="C1030" s="132"/>
      <c r="D1030" s="17" t="s">
        <v>607</v>
      </c>
      <c r="E1030" s="206" t="s">
        <v>170</v>
      </c>
      <c r="F1030" s="205" t="s">
        <v>65</v>
      </c>
      <c r="G1030" s="52"/>
      <c r="H1030" s="76">
        <v>5</v>
      </c>
      <c r="I1030" s="57"/>
      <c r="J1030" s="133"/>
    </row>
    <row r="1031" spans="1:10" ht="31.5" x14ac:dyDescent="0.25">
      <c r="A1031" s="22"/>
      <c r="B1031" s="15"/>
      <c r="C1031" s="152"/>
      <c r="D1031" s="17" t="s">
        <v>608</v>
      </c>
      <c r="E1031" s="204" t="s">
        <v>305</v>
      </c>
      <c r="F1031" s="207" t="s">
        <v>65</v>
      </c>
      <c r="G1031" s="112"/>
      <c r="H1031" s="76">
        <v>5</v>
      </c>
      <c r="I1031" s="20"/>
      <c r="J1031" s="131"/>
    </row>
    <row r="1032" spans="1:10" ht="31.5" x14ac:dyDescent="0.25">
      <c r="A1032" s="22"/>
      <c r="B1032" s="23"/>
      <c r="C1032" s="132"/>
      <c r="D1032" s="17" t="s">
        <v>609</v>
      </c>
      <c r="E1032" s="206" t="s">
        <v>944</v>
      </c>
      <c r="F1032" s="205" t="s">
        <v>65</v>
      </c>
      <c r="G1032" s="52"/>
      <c r="H1032" s="19">
        <v>5</v>
      </c>
      <c r="I1032" s="20"/>
      <c r="J1032" s="133"/>
    </row>
    <row r="1033" spans="1:10" ht="31.5" x14ac:dyDescent="0.25">
      <c r="A1033" s="22"/>
      <c r="B1033" s="87"/>
      <c r="C1033" s="88"/>
      <c r="D1033" s="17" t="s">
        <v>610</v>
      </c>
      <c r="E1033" s="208" t="s">
        <v>171</v>
      </c>
      <c r="F1033" s="207" t="s">
        <v>65</v>
      </c>
      <c r="G1033" s="143"/>
      <c r="H1033" s="144">
        <v>5</v>
      </c>
      <c r="I1033" s="48"/>
      <c r="J1033" s="145"/>
    </row>
    <row r="1034" spans="1:10" ht="31.5" x14ac:dyDescent="0.25">
      <c r="B1034" s="23"/>
      <c r="C1034" s="132"/>
      <c r="D1034" s="17" t="s">
        <v>611</v>
      </c>
      <c r="E1034" s="206" t="s">
        <v>945</v>
      </c>
      <c r="F1034" s="207" t="s">
        <v>65</v>
      </c>
      <c r="G1034" s="115"/>
      <c r="H1034" s="19">
        <v>5</v>
      </c>
      <c r="I1034" s="20"/>
      <c r="J1034" s="133"/>
    </row>
    <row r="1035" spans="1:10" ht="31.5" x14ac:dyDescent="0.25">
      <c r="A1035" s="22"/>
      <c r="B1035" s="87"/>
      <c r="C1035" s="88"/>
      <c r="D1035" s="17" t="s">
        <v>612</v>
      </c>
      <c r="E1035" s="208" t="s">
        <v>303</v>
      </c>
      <c r="F1035" s="207" t="s">
        <v>65</v>
      </c>
      <c r="G1035" s="143"/>
      <c r="H1035" s="144">
        <v>5</v>
      </c>
      <c r="I1035" s="48"/>
      <c r="J1035" s="145"/>
    </row>
    <row r="1036" spans="1:10" ht="31.5" x14ac:dyDescent="0.25">
      <c r="B1036" s="23"/>
      <c r="C1036" s="132"/>
      <c r="D1036" s="17" t="s">
        <v>613</v>
      </c>
      <c r="E1036" s="206" t="s">
        <v>302</v>
      </c>
      <c r="F1036" s="207" t="s">
        <v>65</v>
      </c>
      <c r="G1036" s="52"/>
      <c r="H1036" s="76">
        <v>5</v>
      </c>
      <c r="I1036" s="57"/>
      <c r="J1036" s="133"/>
    </row>
    <row r="1037" spans="1:10" ht="31.5" x14ac:dyDescent="0.25">
      <c r="B1037" s="15"/>
      <c r="C1037" s="152"/>
      <c r="D1037" s="17" t="s">
        <v>614</v>
      </c>
      <c r="E1037" s="204" t="s">
        <v>172</v>
      </c>
      <c r="F1037" s="205" t="s">
        <v>65</v>
      </c>
      <c r="G1037" s="112"/>
      <c r="H1037" s="76">
        <v>5</v>
      </c>
      <c r="I1037" s="20"/>
      <c r="J1037" s="131"/>
    </row>
    <row r="1038" spans="1:10" x14ac:dyDescent="0.25">
      <c r="A1038" s="22"/>
      <c r="B1038" s="23"/>
      <c r="C1038" s="132"/>
      <c r="D1038" s="17" t="s">
        <v>1302</v>
      </c>
      <c r="E1038" s="206" t="s">
        <v>173</v>
      </c>
      <c r="F1038" s="207" t="s">
        <v>65</v>
      </c>
      <c r="G1038" s="52"/>
      <c r="H1038" s="19">
        <v>5</v>
      </c>
      <c r="I1038" s="20"/>
      <c r="J1038" s="133"/>
    </row>
    <row r="1039" spans="1:10" ht="15.75" x14ac:dyDescent="0.25">
      <c r="A1039" s="12"/>
      <c r="B1039" s="49"/>
      <c r="C1039" s="357" t="s">
        <v>1473</v>
      </c>
      <c r="D1039" s="357"/>
      <c r="E1039" s="357"/>
      <c r="F1039" s="357"/>
      <c r="G1039" s="357"/>
      <c r="H1039" s="357"/>
      <c r="I1039" s="357"/>
      <c r="J1039" s="358"/>
    </row>
    <row r="1040" spans="1:10" x14ac:dyDescent="0.25">
      <c r="A1040" s="22"/>
      <c r="B1040" s="85"/>
      <c r="C1040" s="88"/>
      <c r="D1040" s="17" t="s">
        <v>615</v>
      </c>
      <c r="E1040" s="222" t="s">
        <v>174</v>
      </c>
      <c r="F1040" s="203" t="s">
        <v>2</v>
      </c>
      <c r="G1040" s="112"/>
      <c r="H1040" s="144">
        <v>5</v>
      </c>
      <c r="I1040" s="20"/>
      <c r="J1040" s="131"/>
    </row>
    <row r="1041" spans="1:10" ht="15.75" x14ac:dyDescent="0.25">
      <c r="A1041" s="22"/>
      <c r="B1041" s="49"/>
      <c r="C1041" s="357" t="s">
        <v>1474</v>
      </c>
      <c r="D1041" s="357"/>
      <c r="E1041" s="357"/>
      <c r="F1041" s="357"/>
      <c r="G1041" s="357"/>
      <c r="H1041" s="357"/>
      <c r="I1041" s="357"/>
      <c r="J1041" s="358"/>
    </row>
    <row r="1042" spans="1:10" ht="19.5" thickBot="1" x14ac:dyDescent="0.3">
      <c r="A1042" s="12"/>
      <c r="B1042" s="85"/>
      <c r="C1042" s="86"/>
      <c r="D1042" s="17" t="s">
        <v>616</v>
      </c>
      <c r="E1042" s="222" t="s">
        <v>175</v>
      </c>
      <c r="F1042" s="203" t="s">
        <v>3</v>
      </c>
      <c r="G1042" s="112"/>
      <c r="H1042" s="65">
        <v>5</v>
      </c>
      <c r="I1042" s="20"/>
      <c r="J1042" s="209"/>
    </row>
    <row r="1043" spans="1:10" ht="16.5" thickBot="1" x14ac:dyDescent="0.3">
      <c r="A1043" s="14"/>
      <c r="B1043" s="352" t="s">
        <v>1719</v>
      </c>
      <c r="C1043" s="353"/>
      <c r="D1043" s="353"/>
      <c r="E1043" s="353"/>
      <c r="F1043" s="353"/>
      <c r="G1043" s="353"/>
      <c r="H1043" s="353"/>
      <c r="I1043" s="353"/>
      <c r="J1043" s="354"/>
    </row>
    <row r="1044" spans="1:10" ht="15.75" x14ac:dyDescent="0.25">
      <c r="A1044" s="22"/>
      <c r="B1044" s="13"/>
      <c r="C1044" s="355" t="s">
        <v>1720</v>
      </c>
      <c r="D1044" s="355"/>
      <c r="E1044" s="355"/>
      <c r="F1044" s="355"/>
      <c r="G1044" s="355"/>
      <c r="H1044" s="355"/>
      <c r="I1044" s="355"/>
      <c r="J1044" s="356"/>
    </row>
    <row r="1045" spans="1:10" x14ac:dyDescent="0.25">
      <c r="A1045" s="22"/>
      <c r="B1045" s="85"/>
      <c r="C1045" s="88"/>
      <c r="D1045" s="95" t="s">
        <v>617</v>
      </c>
      <c r="E1045" s="64" t="s">
        <v>759</v>
      </c>
      <c r="F1045" s="96" t="s">
        <v>2</v>
      </c>
      <c r="G1045" s="64"/>
      <c r="H1045" s="144">
        <v>5</v>
      </c>
      <c r="I1045" s="57"/>
      <c r="J1045" s="153"/>
    </row>
    <row r="1046" spans="1:10" ht="15.75" x14ac:dyDescent="0.25">
      <c r="A1046" s="22"/>
      <c r="B1046" s="49"/>
      <c r="C1046" s="357" t="s">
        <v>1721</v>
      </c>
      <c r="D1046" s="357"/>
      <c r="E1046" s="357"/>
      <c r="F1046" s="357"/>
      <c r="G1046" s="357"/>
      <c r="H1046" s="357"/>
      <c r="I1046" s="357"/>
      <c r="J1046" s="358"/>
    </row>
    <row r="1047" spans="1:10" x14ac:dyDescent="0.25">
      <c r="A1047" s="14"/>
      <c r="B1047" s="85"/>
      <c r="C1047" s="88"/>
      <c r="D1047" s="17" t="s">
        <v>618</v>
      </c>
      <c r="E1047" s="222" t="s">
        <v>176</v>
      </c>
      <c r="F1047" s="203" t="s">
        <v>2</v>
      </c>
      <c r="G1047" s="112"/>
      <c r="H1047" s="144">
        <v>10</v>
      </c>
      <c r="I1047" s="20"/>
      <c r="J1047" s="131"/>
    </row>
    <row r="1048" spans="1:10" ht="15.75" x14ac:dyDescent="0.25">
      <c r="A1048" s="22"/>
      <c r="B1048" s="49"/>
      <c r="C1048" s="357" t="s">
        <v>1475</v>
      </c>
      <c r="D1048" s="357"/>
      <c r="E1048" s="357"/>
      <c r="F1048" s="357"/>
      <c r="G1048" s="357"/>
      <c r="H1048" s="357"/>
      <c r="I1048" s="357"/>
      <c r="J1048" s="358"/>
    </row>
    <row r="1049" spans="1:10" ht="19.5" thickBot="1" x14ac:dyDescent="0.3">
      <c r="A1049" s="22"/>
      <c r="B1049" s="85"/>
      <c r="C1049" s="88"/>
      <c r="D1049" s="17" t="s">
        <v>619</v>
      </c>
      <c r="E1049" s="222" t="s">
        <v>177</v>
      </c>
      <c r="F1049" s="203" t="s">
        <v>2</v>
      </c>
      <c r="G1049" s="112"/>
      <c r="H1049" s="144">
        <v>5</v>
      </c>
      <c r="I1049" s="20"/>
      <c r="J1049" s="131"/>
    </row>
    <row r="1050" spans="1:10" ht="16.5" thickBot="1" x14ac:dyDescent="0.3">
      <c r="B1050" s="352" t="s">
        <v>1722</v>
      </c>
      <c r="C1050" s="353"/>
      <c r="D1050" s="353"/>
      <c r="E1050" s="353"/>
      <c r="F1050" s="353"/>
      <c r="G1050" s="353"/>
      <c r="H1050" s="353"/>
      <c r="I1050" s="353"/>
      <c r="J1050" s="354"/>
    </row>
    <row r="1051" spans="1:10" ht="15.75" x14ac:dyDescent="0.25">
      <c r="A1051" s="22"/>
      <c r="B1051" s="13"/>
      <c r="C1051" s="355" t="s">
        <v>1723</v>
      </c>
      <c r="D1051" s="355"/>
      <c r="E1051" s="355"/>
      <c r="F1051" s="355"/>
      <c r="G1051" s="355"/>
      <c r="H1051" s="355"/>
      <c r="I1051" s="355"/>
      <c r="J1051" s="356"/>
    </row>
    <row r="1052" spans="1:10" x14ac:dyDescent="0.25">
      <c r="A1052" s="22"/>
      <c r="B1052" s="85"/>
      <c r="C1052" s="88"/>
      <c r="D1052" s="95" t="s">
        <v>620</v>
      </c>
      <c r="E1052" s="64" t="s">
        <v>178</v>
      </c>
      <c r="F1052" s="96" t="s">
        <v>60</v>
      </c>
      <c r="G1052" s="64"/>
      <c r="H1052" s="144">
        <v>10</v>
      </c>
      <c r="I1052" s="57"/>
      <c r="J1052" s="153"/>
    </row>
    <row r="1053" spans="1:10" ht="15.75" x14ac:dyDescent="0.25">
      <c r="B1053" s="49"/>
      <c r="C1053" s="357" t="s">
        <v>1476</v>
      </c>
      <c r="D1053" s="357"/>
      <c r="E1053" s="357"/>
      <c r="F1053" s="357"/>
      <c r="G1053" s="357"/>
      <c r="H1053" s="357"/>
      <c r="I1053" s="357"/>
      <c r="J1053" s="358"/>
    </row>
    <row r="1054" spans="1:10" x14ac:dyDescent="0.25">
      <c r="A1054" s="22"/>
      <c r="B1054" s="85"/>
      <c r="C1054" s="88"/>
      <c r="D1054" s="17" t="s">
        <v>621</v>
      </c>
      <c r="E1054" s="222" t="s">
        <v>301</v>
      </c>
      <c r="F1054" s="203" t="s">
        <v>60</v>
      </c>
      <c r="G1054" s="112"/>
      <c r="H1054" s="144">
        <v>5</v>
      </c>
      <c r="I1054" s="20"/>
      <c r="J1054" s="131"/>
    </row>
    <row r="1055" spans="1:10" ht="31.5" x14ac:dyDescent="0.25">
      <c r="B1055" s="15"/>
      <c r="C1055" s="152"/>
      <c r="D1055" s="17" t="s">
        <v>622</v>
      </c>
      <c r="E1055" s="204" t="s">
        <v>308</v>
      </c>
      <c r="F1055" s="203"/>
      <c r="G1055" s="112"/>
      <c r="H1055" s="76">
        <v>5</v>
      </c>
      <c r="I1055" s="20"/>
      <c r="J1055" s="131"/>
    </row>
    <row r="1056" spans="1:10" ht="31.5" x14ac:dyDescent="0.25">
      <c r="A1056" s="22"/>
      <c r="B1056" s="15"/>
      <c r="C1056" s="152"/>
      <c r="D1056" s="17" t="s">
        <v>623</v>
      </c>
      <c r="E1056" s="204" t="s">
        <v>947</v>
      </c>
      <c r="F1056" s="203" t="s">
        <v>60</v>
      </c>
      <c r="G1056" s="112"/>
      <c r="H1056" s="76">
        <v>5</v>
      </c>
      <c r="I1056" s="20"/>
      <c r="J1056" s="131"/>
    </row>
    <row r="1057" spans="1:10" x14ac:dyDescent="0.25">
      <c r="A1057" s="22"/>
      <c r="B1057" s="28"/>
      <c r="C1057" s="139"/>
      <c r="D1057" s="17" t="s">
        <v>624</v>
      </c>
      <c r="E1057" s="210" t="s">
        <v>179</v>
      </c>
      <c r="F1057" s="205" t="s">
        <v>60</v>
      </c>
      <c r="G1057" s="53"/>
      <c r="H1057" s="144">
        <v>5</v>
      </c>
      <c r="I1057" s="48"/>
      <c r="J1057" s="140"/>
    </row>
    <row r="1058" spans="1:10" ht="15.75" x14ac:dyDescent="0.25">
      <c r="A1058" s="22"/>
      <c r="B1058" s="49"/>
      <c r="C1058" s="357" t="s">
        <v>1724</v>
      </c>
      <c r="D1058" s="357"/>
      <c r="E1058" s="357"/>
      <c r="F1058" s="357"/>
      <c r="G1058" s="357"/>
      <c r="H1058" s="357"/>
      <c r="I1058" s="357"/>
      <c r="J1058" s="358"/>
    </row>
    <row r="1059" spans="1:10" x14ac:dyDescent="0.25">
      <c r="B1059" s="85"/>
      <c r="C1059" s="88"/>
      <c r="D1059" s="95" t="s">
        <v>625</v>
      </c>
      <c r="E1059" s="64" t="s">
        <v>180</v>
      </c>
      <c r="F1059" s="96" t="s">
        <v>60</v>
      </c>
      <c r="G1059" s="64"/>
      <c r="H1059" s="144">
        <v>10</v>
      </c>
      <c r="I1059" s="57"/>
      <c r="J1059" s="153"/>
    </row>
    <row r="1060" spans="1:10" ht="15.75" x14ac:dyDescent="0.25">
      <c r="A1060" s="22"/>
      <c r="B1060" s="49"/>
      <c r="C1060" s="357" t="s">
        <v>1725</v>
      </c>
      <c r="D1060" s="357"/>
      <c r="E1060" s="357"/>
      <c r="F1060" s="357"/>
      <c r="G1060" s="357"/>
      <c r="H1060" s="357"/>
      <c r="I1060" s="357"/>
      <c r="J1060" s="358"/>
    </row>
    <row r="1061" spans="1:10" ht="19.5" thickBot="1" x14ac:dyDescent="0.3">
      <c r="A1061" s="22"/>
      <c r="B1061" s="85"/>
      <c r="C1061" s="86"/>
      <c r="D1061" s="17" t="s">
        <v>626</v>
      </c>
      <c r="E1061" s="222" t="s">
        <v>181</v>
      </c>
      <c r="F1061" s="203" t="s">
        <v>60</v>
      </c>
      <c r="G1061" s="112"/>
      <c r="H1061" s="65">
        <v>10</v>
      </c>
      <c r="I1061" s="20"/>
      <c r="J1061" s="131"/>
    </row>
    <row r="1062" spans="1:10" ht="16.5" thickBot="1" x14ac:dyDescent="0.3">
      <c r="B1062" s="352" t="s">
        <v>1726</v>
      </c>
      <c r="C1062" s="353"/>
      <c r="D1062" s="353"/>
      <c r="E1062" s="353"/>
      <c r="F1062" s="353"/>
      <c r="G1062" s="353"/>
      <c r="H1062" s="353"/>
      <c r="I1062" s="353"/>
      <c r="J1062" s="354"/>
    </row>
    <row r="1063" spans="1:10" ht="15.75" x14ac:dyDescent="0.25">
      <c r="A1063" s="22"/>
      <c r="B1063" s="13"/>
      <c r="C1063" s="355" t="s">
        <v>1477</v>
      </c>
      <c r="D1063" s="355"/>
      <c r="E1063" s="355"/>
      <c r="F1063" s="355"/>
      <c r="G1063" s="355"/>
      <c r="H1063" s="355"/>
      <c r="I1063" s="355"/>
      <c r="J1063" s="356"/>
    </row>
    <row r="1064" spans="1:10" ht="47.25" x14ac:dyDescent="0.25">
      <c r="A1064" s="22"/>
      <c r="B1064" s="85"/>
      <c r="C1064" s="88"/>
      <c r="D1064" s="95" t="s">
        <v>627</v>
      </c>
      <c r="E1064" s="64" t="s">
        <v>300</v>
      </c>
      <c r="F1064" s="96" t="s">
        <v>60</v>
      </c>
      <c r="G1064" s="64" t="s">
        <v>1350</v>
      </c>
      <c r="H1064" s="144">
        <v>10</v>
      </c>
      <c r="I1064" s="57"/>
      <c r="J1064" s="153"/>
    </row>
    <row r="1065" spans="1:10" ht="15.75" x14ac:dyDescent="0.25">
      <c r="B1065" s="49"/>
      <c r="C1065" s="357" t="s">
        <v>1478</v>
      </c>
      <c r="D1065" s="357"/>
      <c r="E1065" s="357"/>
      <c r="F1065" s="357"/>
      <c r="G1065" s="357"/>
      <c r="H1065" s="357"/>
      <c r="I1065" s="357"/>
      <c r="J1065" s="358"/>
    </row>
    <row r="1066" spans="1:10" x14ac:dyDescent="0.25">
      <c r="B1066" s="85"/>
      <c r="C1066" s="88"/>
      <c r="D1066" s="17" t="s">
        <v>629</v>
      </c>
      <c r="E1066" s="222" t="s">
        <v>182</v>
      </c>
      <c r="F1066" s="203" t="s">
        <v>62</v>
      </c>
      <c r="G1066" s="112"/>
      <c r="H1066" s="144">
        <v>5</v>
      </c>
      <c r="I1066" s="20"/>
      <c r="J1066" s="131"/>
    </row>
    <row r="1067" spans="1:10" ht="15.75" x14ac:dyDescent="0.25">
      <c r="A1067" s="12"/>
      <c r="B1067" s="49"/>
      <c r="C1067" s="357" t="s">
        <v>1479</v>
      </c>
      <c r="D1067" s="357"/>
      <c r="E1067" s="357"/>
      <c r="F1067" s="357"/>
      <c r="G1067" s="357"/>
      <c r="H1067" s="357"/>
      <c r="I1067" s="357"/>
      <c r="J1067" s="358"/>
    </row>
    <row r="1068" spans="1:10" ht="48" thickBot="1" x14ac:dyDescent="0.3">
      <c r="A1068" s="14"/>
      <c r="B1068" s="85"/>
      <c r="C1068" s="88"/>
      <c r="D1068" s="62" t="s">
        <v>628</v>
      </c>
      <c r="E1068" s="64" t="s">
        <v>183</v>
      </c>
      <c r="F1068" s="63" t="s">
        <v>2</v>
      </c>
      <c r="G1068" s="64" t="s">
        <v>1351</v>
      </c>
      <c r="H1068" s="65">
        <v>5</v>
      </c>
      <c r="I1068" s="57"/>
      <c r="J1068" s="153"/>
    </row>
    <row r="1069" spans="1:10" ht="16.5" thickBot="1" x14ac:dyDescent="0.3">
      <c r="A1069" s="22"/>
      <c r="B1069" s="352" t="s">
        <v>1727</v>
      </c>
      <c r="C1069" s="353"/>
      <c r="D1069" s="353"/>
      <c r="E1069" s="353"/>
      <c r="F1069" s="353"/>
      <c r="G1069" s="353"/>
      <c r="H1069" s="353"/>
      <c r="I1069" s="353"/>
      <c r="J1069" s="354"/>
    </row>
    <row r="1070" spans="1:10" ht="15.75" x14ac:dyDescent="0.25">
      <c r="A1070" s="22"/>
      <c r="B1070" s="46"/>
      <c r="C1070" s="355" t="s">
        <v>1480</v>
      </c>
      <c r="D1070" s="355"/>
      <c r="E1070" s="355"/>
      <c r="F1070" s="355"/>
      <c r="G1070" s="355"/>
      <c r="H1070" s="355"/>
      <c r="I1070" s="355"/>
      <c r="J1070" s="356"/>
    </row>
    <row r="1071" spans="1:10" x14ac:dyDescent="0.25">
      <c r="B1071" s="85"/>
      <c r="C1071" s="88"/>
      <c r="D1071" s="95" t="s">
        <v>630</v>
      </c>
      <c r="E1071" s="64" t="s">
        <v>184</v>
      </c>
      <c r="F1071" s="96" t="s">
        <v>2</v>
      </c>
      <c r="G1071" s="64"/>
      <c r="H1071" s="144">
        <v>5</v>
      </c>
      <c r="I1071" s="57"/>
      <c r="J1071" s="153"/>
    </row>
    <row r="1072" spans="1:10" x14ac:dyDescent="0.25">
      <c r="A1072" s="22"/>
      <c r="B1072" s="15"/>
      <c r="C1072" s="152"/>
      <c r="D1072" s="73" t="s">
        <v>631</v>
      </c>
      <c r="E1072" s="112" t="s">
        <v>185</v>
      </c>
      <c r="F1072" s="74" t="s">
        <v>1</v>
      </c>
      <c r="G1072" s="69"/>
      <c r="H1072" s="76">
        <v>5</v>
      </c>
      <c r="I1072" s="20"/>
      <c r="J1072" s="131"/>
    </row>
    <row r="1073" spans="1:10" x14ac:dyDescent="0.25">
      <c r="B1073" s="15"/>
      <c r="C1073" s="152"/>
      <c r="D1073" s="73" t="s">
        <v>632</v>
      </c>
      <c r="E1073" s="112" t="s">
        <v>186</v>
      </c>
      <c r="F1073" s="74" t="s">
        <v>1</v>
      </c>
      <c r="G1073" s="69"/>
      <c r="H1073" s="76">
        <v>5</v>
      </c>
      <c r="I1073" s="20"/>
      <c r="J1073" s="131"/>
    </row>
    <row r="1074" spans="1:10" x14ac:dyDescent="0.25">
      <c r="A1074" s="22"/>
      <c r="B1074" s="15"/>
      <c r="C1074" s="152"/>
      <c r="D1074" s="73" t="s">
        <v>633</v>
      </c>
      <c r="E1074" s="112" t="s">
        <v>187</v>
      </c>
      <c r="F1074" s="74" t="s">
        <v>2</v>
      </c>
      <c r="G1074" s="69"/>
      <c r="H1074" s="76">
        <v>5</v>
      </c>
      <c r="I1074" s="20"/>
      <c r="J1074" s="131"/>
    </row>
    <row r="1075" spans="1:10" ht="15.75" x14ac:dyDescent="0.25">
      <c r="A1075" s="22"/>
      <c r="B1075" s="49"/>
      <c r="C1075" s="357" t="s">
        <v>1481</v>
      </c>
      <c r="D1075" s="357"/>
      <c r="E1075" s="357"/>
      <c r="F1075" s="357"/>
      <c r="G1075" s="357"/>
      <c r="H1075" s="357"/>
      <c r="I1075" s="357"/>
      <c r="J1075" s="358"/>
    </row>
    <row r="1076" spans="1:10" x14ac:dyDescent="0.25">
      <c r="A1076" s="22"/>
      <c r="B1076" s="85"/>
      <c r="C1076" s="86"/>
      <c r="D1076" s="62" t="s">
        <v>634</v>
      </c>
      <c r="E1076" s="193" t="s">
        <v>188</v>
      </c>
      <c r="F1076" s="63" t="s">
        <v>2</v>
      </c>
      <c r="G1076" s="64"/>
      <c r="H1076" s="65">
        <v>5</v>
      </c>
      <c r="I1076" s="20"/>
      <c r="J1076" s="131"/>
    </row>
    <row r="1077" spans="1:10" x14ac:dyDescent="0.25">
      <c r="A1077" s="22"/>
      <c r="B1077" s="15"/>
      <c r="C1077" s="16"/>
      <c r="D1077" s="17" t="s">
        <v>635</v>
      </c>
      <c r="E1077" s="69" t="s">
        <v>189</v>
      </c>
      <c r="F1077" s="18" t="s">
        <v>2</v>
      </c>
      <c r="G1077" s="69"/>
      <c r="H1077" s="70">
        <v>5</v>
      </c>
      <c r="I1077" s="57"/>
      <c r="J1077" s="153"/>
    </row>
    <row r="1078" spans="1:10" ht="19.5" thickBot="1" x14ac:dyDescent="0.3">
      <c r="B1078" s="188"/>
      <c r="C1078" s="189"/>
      <c r="D1078" s="79" t="s">
        <v>636</v>
      </c>
      <c r="E1078" s="223" t="s">
        <v>760</v>
      </c>
      <c r="F1078" s="211" t="s">
        <v>2</v>
      </c>
      <c r="G1078" s="190"/>
      <c r="H1078" s="82">
        <v>5</v>
      </c>
      <c r="I1078" s="51"/>
      <c r="J1078" s="198"/>
    </row>
    <row r="1079" spans="1:10" x14ac:dyDescent="0.3">
      <c r="A1079" s="22"/>
      <c r="H1079" s="212"/>
    </row>
    <row r="1080" spans="1:10" ht="19.5" thickBot="1" x14ac:dyDescent="0.3">
      <c r="A1080" s="22"/>
      <c r="B1080" s="406" t="s">
        <v>1482</v>
      </c>
      <c r="C1080" s="407"/>
      <c r="D1080" s="407"/>
      <c r="E1080" s="407"/>
      <c r="F1080" s="407"/>
      <c r="G1080" s="407"/>
      <c r="H1080" s="407"/>
      <c r="I1080" s="407"/>
      <c r="J1080" s="408"/>
    </row>
    <row r="1081" spans="1:10" ht="16.5" thickBot="1" x14ac:dyDescent="0.3">
      <c r="A1081" s="22"/>
      <c r="B1081" s="352" t="s">
        <v>1728</v>
      </c>
      <c r="C1081" s="353"/>
      <c r="D1081" s="353"/>
      <c r="E1081" s="353"/>
      <c r="F1081" s="353"/>
      <c r="G1081" s="353"/>
      <c r="H1081" s="353"/>
      <c r="I1081" s="353"/>
      <c r="J1081" s="354"/>
    </row>
    <row r="1082" spans="1:10" ht="15.75" x14ac:dyDescent="0.25">
      <c r="B1082" s="13"/>
      <c r="C1082" s="355" t="s">
        <v>1483</v>
      </c>
      <c r="D1082" s="355"/>
      <c r="E1082" s="355"/>
      <c r="F1082" s="355"/>
      <c r="G1082" s="355"/>
      <c r="H1082" s="355"/>
      <c r="I1082" s="355"/>
      <c r="J1082" s="356"/>
    </row>
    <row r="1083" spans="1:10" ht="95.25" thickBot="1" x14ac:dyDescent="0.3">
      <c r="A1083" s="22"/>
      <c r="B1083" s="85"/>
      <c r="C1083" s="88"/>
      <c r="D1083" s="102" t="s">
        <v>637</v>
      </c>
      <c r="E1083" s="143" t="s">
        <v>761</v>
      </c>
      <c r="F1083" s="63" t="s">
        <v>65</v>
      </c>
      <c r="G1083" s="64" t="s">
        <v>1729</v>
      </c>
      <c r="H1083" s="144">
        <v>10</v>
      </c>
      <c r="I1083" s="57"/>
      <c r="J1083" s="145"/>
    </row>
    <row r="1084" spans="1:10" ht="16.5" thickBot="1" x14ac:dyDescent="0.3">
      <c r="A1084" s="186"/>
      <c r="B1084" s="352" t="s">
        <v>1730</v>
      </c>
      <c r="C1084" s="353"/>
      <c r="D1084" s="353"/>
      <c r="E1084" s="353"/>
      <c r="F1084" s="353"/>
      <c r="G1084" s="353"/>
      <c r="H1084" s="353"/>
      <c r="I1084" s="353"/>
      <c r="J1084" s="354"/>
    </row>
    <row r="1085" spans="1:10" ht="15.75" x14ac:dyDescent="0.25">
      <c r="A1085" s="22"/>
      <c r="B1085" s="13"/>
      <c r="C1085" s="355" t="s">
        <v>1731</v>
      </c>
      <c r="D1085" s="355"/>
      <c r="E1085" s="355"/>
      <c r="F1085" s="355"/>
      <c r="G1085" s="355"/>
      <c r="H1085" s="355"/>
      <c r="I1085" s="355"/>
      <c r="J1085" s="356"/>
    </row>
    <row r="1086" spans="1:10" x14ac:dyDescent="0.25">
      <c r="A1086" s="186"/>
      <c r="B1086" s="85"/>
      <c r="C1086" s="88"/>
      <c r="D1086" s="95" t="s">
        <v>638</v>
      </c>
      <c r="E1086" s="64" t="s">
        <v>762</v>
      </c>
      <c r="F1086" s="63" t="s">
        <v>65</v>
      </c>
      <c r="G1086" s="64"/>
      <c r="H1086" s="144">
        <v>10</v>
      </c>
      <c r="I1086" s="57"/>
      <c r="J1086" s="153"/>
    </row>
    <row r="1087" spans="1:10" x14ac:dyDescent="0.25">
      <c r="A1087" s="14"/>
      <c r="B1087" s="151"/>
      <c r="C1087" s="152"/>
      <c r="D1087" s="73" t="s">
        <v>639</v>
      </c>
      <c r="E1087" s="213" t="s">
        <v>763</v>
      </c>
      <c r="F1087" s="207" t="s">
        <v>65</v>
      </c>
      <c r="G1087" s="196"/>
      <c r="H1087" s="76">
        <v>10</v>
      </c>
      <c r="I1087" s="57"/>
      <c r="J1087" s="153"/>
    </row>
    <row r="1088" spans="1:10" ht="19.5" thickBot="1" x14ac:dyDescent="0.3">
      <c r="A1088" s="22"/>
      <c r="B1088" s="15"/>
      <c r="C1088" s="16"/>
      <c r="D1088" s="17" t="s">
        <v>640</v>
      </c>
      <c r="E1088" s="204" t="s">
        <v>190</v>
      </c>
      <c r="F1088" s="203" t="s">
        <v>65</v>
      </c>
      <c r="G1088" s="112" t="s">
        <v>764</v>
      </c>
      <c r="H1088" s="70">
        <v>10</v>
      </c>
      <c r="I1088" s="20"/>
      <c r="J1088" s="131"/>
    </row>
    <row r="1089" spans="1:10" ht="16.5" thickBot="1" x14ac:dyDescent="0.3">
      <c r="A1089" s="14"/>
      <c r="B1089" s="352" t="s">
        <v>1732</v>
      </c>
      <c r="C1089" s="353"/>
      <c r="D1089" s="353"/>
      <c r="E1089" s="353"/>
      <c r="F1089" s="353"/>
      <c r="G1089" s="353"/>
      <c r="H1089" s="353"/>
      <c r="I1089" s="353"/>
      <c r="J1089" s="354"/>
    </row>
    <row r="1090" spans="1:10" ht="15.75" x14ac:dyDescent="0.25">
      <c r="A1090" s="22"/>
      <c r="B1090" s="46"/>
      <c r="C1090" s="355" t="s">
        <v>1733</v>
      </c>
      <c r="D1090" s="355"/>
      <c r="E1090" s="355"/>
      <c r="F1090" s="355"/>
      <c r="G1090" s="355"/>
      <c r="H1090" s="355"/>
      <c r="I1090" s="355"/>
      <c r="J1090" s="356"/>
    </row>
    <row r="1091" spans="1:10" x14ac:dyDescent="0.25">
      <c r="A1091" s="14"/>
      <c r="B1091" s="85"/>
      <c r="C1091" s="88"/>
      <c r="D1091" s="89" t="s">
        <v>1363</v>
      </c>
      <c r="E1091" s="64" t="s">
        <v>765</v>
      </c>
      <c r="F1091" s="214" t="s">
        <v>65</v>
      </c>
      <c r="G1091" s="69"/>
      <c r="H1091" s="144">
        <v>10</v>
      </c>
      <c r="I1091" s="20"/>
      <c r="J1091" s="131"/>
    </row>
    <row r="1092" spans="1:10" ht="31.5" x14ac:dyDescent="0.25">
      <c r="A1092" s="22"/>
      <c r="B1092" s="87"/>
      <c r="C1092" s="152"/>
      <c r="D1092" s="191" t="s">
        <v>1364</v>
      </c>
      <c r="E1092" s="215" t="s">
        <v>1353</v>
      </c>
      <c r="F1092" s="205" t="s">
        <v>65</v>
      </c>
      <c r="G1092" s="143" t="s">
        <v>1352</v>
      </c>
      <c r="H1092" s="76">
        <v>10</v>
      </c>
      <c r="I1092" s="48"/>
      <c r="J1092" s="145"/>
    </row>
    <row r="1093" spans="1:10" ht="32.25" thickBot="1" x14ac:dyDescent="0.3">
      <c r="A1093" s="22"/>
      <c r="B1093" s="320"/>
      <c r="C1093" s="334"/>
      <c r="D1093" s="197" t="s">
        <v>1365</v>
      </c>
      <c r="E1093" s="350" t="s">
        <v>191</v>
      </c>
      <c r="F1093" s="351" t="s">
        <v>65</v>
      </c>
      <c r="G1093" s="174" t="s">
        <v>1352</v>
      </c>
      <c r="H1093" s="345">
        <v>10</v>
      </c>
      <c r="I1093" s="83"/>
      <c r="J1093" s="335"/>
    </row>
    <row r="1094" spans="1:10" x14ac:dyDescent="0.3">
      <c r="A1094" s="14"/>
    </row>
    <row r="1095" spans="1:10" x14ac:dyDescent="0.3">
      <c r="A1095" s="22"/>
    </row>
    <row r="1096" spans="1:10" x14ac:dyDescent="0.3">
      <c r="A1096" s="22"/>
    </row>
    <row r="1097" spans="1:10" x14ac:dyDescent="0.3">
      <c r="A1097" s="22"/>
    </row>
    <row r="1100" spans="1:10" x14ac:dyDescent="0.3">
      <c r="A1100" s="22"/>
    </row>
    <row r="1101" spans="1:10" x14ac:dyDescent="0.3">
      <c r="A1101" s="22"/>
    </row>
    <row r="1103" spans="1:10" x14ac:dyDescent="0.3">
      <c r="A1103" s="12"/>
    </row>
    <row r="1104" spans="1:10" x14ac:dyDescent="0.3">
      <c r="A1104" s="14"/>
    </row>
    <row r="1105" spans="1:1" x14ac:dyDescent="0.3">
      <c r="A1105" s="22"/>
    </row>
    <row r="1106" spans="1:1" x14ac:dyDescent="0.3">
      <c r="A1106" s="12"/>
    </row>
    <row r="1107" spans="1:1" x14ac:dyDescent="0.3">
      <c r="A1107" s="14"/>
    </row>
    <row r="1108" spans="1:1" x14ac:dyDescent="0.3">
      <c r="A1108" s="22"/>
    </row>
    <row r="1109" spans="1:1" x14ac:dyDescent="0.3">
      <c r="A1109" s="12"/>
    </row>
    <row r="1110" spans="1:1" x14ac:dyDescent="0.3">
      <c r="A1110" s="14"/>
    </row>
    <row r="1111" spans="1:1" x14ac:dyDescent="0.3">
      <c r="A1111" s="22"/>
    </row>
    <row r="1112" spans="1:1" x14ac:dyDescent="0.3">
      <c r="A1112" s="14"/>
    </row>
    <row r="1113" spans="1:1" x14ac:dyDescent="0.3">
      <c r="A1113" s="22"/>
    </row>
    <row r="1114" spans="1:1" x14ac:dyDescent="0.3">
      <c r="A1114" s="22"/>
    </row>
    <row r="1115" spans="1:1" x14ac:dyDescent="0.3">
      <c r="A1115" s="12"/>
    </row>
    <row r="1116" spans="1:1" x14ac:dyDescent="0.3">
      <c r="A1116" s="14"/>
    </row>
    <row r="1117" spans="1:1" x14ac:dyDescent="0.3">
      <c r="A1117" s="22"/>
    </row>
    <row r="1118" spans="1:1" x14ac:dyDescent="0.3">
      <c r="A1118" s="22"/>
    </row>
    <row r="1119" spans="1:1" x14ac:dyDescent="0.3">
      <c r="A1119" s="14"/>
    </row>
    <row r="1120" spans="1:1" x14ac:dyDescent="0.3">
      <c r="A1120" s="22"/>
    </row>
    <row r="1121" spans="1:1" x14ac:dyDescent="0.3">
      <c r="A1121" s="22"/>
    </row>
    <row r="1123" spans="1:1" x14ac:dyDescent="0.3">
      <c r="A1123" s="22"/>
    </row>
    <row r="1125" spans="1:1" x14ac:dyDescent="0.3">
      <c r="A1125" s="22"/>
    </row>
    <row r="1126" spans="1:1" x14ac:dyDescent="0.3">
      <c r="A1126" s="22"/>
    </row>
    <row r="1128" spans="1:1" x14ac:dyDescent="0.3">
      <c r="A1128" s="22"/>
    </row>
    <row r="1130" spans="1:1" x14ac:dyDescent="0.3">
      <c r="A1130" s="22"/>
    </row>
    <row r="1132" spans="1:1" x14ac:dyDescent="0.3">
      <c r="A1132" s="22"/>
    </row>
    <row r="1134" spans="1:1" x14ac:dyDescent="0.3">
      <c r="A1134" s="22"/>
    </row>
    <row r="1136" spans="1:1" x14ac:dyDescent="0.3">
      <c r="A1136" s="14"/>
    </row>
    <row r="1137" spans="1:1" x14ac:dyDescent="0.3">
      <c r="A1137" s="22"/>
    </row>
    <row r="1138" spans="1:1" x14ac:dyDescent="0.3">
      <c r="A1138" s="14"/>
    </row>
    <row r="1139" spans="1:1" x14ac:dyDescent="0.3">
      <c r="A1139" s="22"/>
    </row>
    <row r="1140" spans="1:1" x14ac:dyDescent="0.3">
      <c r="A1140" s="12"/>
    </row>
    <row r="1141" spans="1:1" x14ac:dyDescent="0.3">
      <c r="A1141" s="14"/>
    </row>
    <row r="1142" spans="1:1" x14ac:dyDescent="0.3">
      <c r="A1142" s="22"/>
    </row>
    <row r="1143" spans="1:1" x14ac:dyDescent="0.3">
      <c r="A1143" s="22"/>
    </row>
    <row r="1144" spans="1:1" x14ac:dyDescent="0.3">
      <c r="A1144" s="14"/>
    </row>
    <row r="1145" spans="1:1" x14ac:dyDescent="0.3">
      <c r="A1145" s="22"/>
    </row>
    <row r="1146" spans="1:1" x14ac:dyDescent="0.3">
      <c r="A1146" s="14"/>
    </row>
    <row r="1147" spans="1:1" x14ac:dyDescent="0.3">
      <c r="A1147" s="22"/>
    </row>
    <row r="1148" spans="1:1" x14ac:dyDescent="0.3">
      <c r="A1148" s="12"/>
    </row>
    <row r="1149" spans="1:1" x14ac:dyDescent="0.3">
      <c r="A1149" s="14"/>
    </row>
    <row r="1150" spans="1:1" x14ac:dyDescent="0.3">
      <c r="A1150" s="22"/>
    </row>
    <row r="1151" spans="1:1" x14ac:dyDescent="0.3">
      <c r="A1151" s="14"/>
    </row>
    <row r="1152" spans="1:1" x14ac:dyDescent="0.3">
      <c r="A1152" s="22"/>
    </row>
    <row r="1153" spans="1:1" x14ac:dyDescent="0.3">
      <c r="A1153" s="22"/>
    </row>
    <row r="1155" spans="1:1" x14ac:dyDescent="0.3">
      <c r="A1155" s="14"/>
    </row>
    <row r="1156" spans="1:1" x14ac:dyDescent="0.3">
      <c r="A1156" s="22"/>
    </row>
    <row r="1157" spans="1:1" x14ac:dyDescent="0.3">
      <c r="A1157" s="14"/>
    </row>
    <row r="1158" spans="1:1" x14ac:dyDescent="0.3">
      <c r="A1158" s="22"/>
    </row>
    <row r="1159" spans="1:1" x14ac:dyDescent="0.3">
      <c r="A1159" s="14"/>
    </row>
    <row r="1160" spans="1:1" x14ac:dyDescent="0.3">
      <c r="A1160" s="22"/>
    </row>
    <row r="1161" spans="1:1" x14ac:dyDescent="0.3">
      <c r="A1161" s="12"/>
    </row>
    <row r="1162" spans="1:1" x14ac:dyDescent="0.3">
      <c r="A1162" s="12"/>
    </row>
    <row r="1163" spans="1:1" x14ac:dyDescent="0.3">
      <c r="A1163" s="14"/>
    </row>
    <row r="1164" spans="1:1" x14ac:dyDescent="0.3">
      <c r="A1164" s="22"/>
    </row>
    <row r="1165" spans="1:1" x14ac:dyDescent="0.3">
      <c r="A1165" s="22"/>
    </row>
    <row r="1166" spans="1:1" x14ac:dyDescent="0.3">
      <c r="A1166" s="14"/>
    </row>
    <row r="1167" spans="1:1" x14ac:dyDescent="0.3">
      <c r="A1167" s="22"/>
    </row>
    <row r="1168" spans="1:1" x14ac:dyDescent="0.3">
      <c r="A1168" s="14"/>
    </row>
    <row r="1169" spans="1:1" x14ac:dyDescent="0.3">
      <c r="A1169" s="22"/>
    </row>
    <row r="1170" spans="1:1" x14ac:dyDescent="0.3">
      <c r="A1170" s="12"/>
    </row>
    <row r="1171" spans="1:1" x14ac:dyDescent="0.3">
      <c r="A1171" s="14"/>
    </row>
    <row r="1172" spans="1:1" x14ac:dyDescent="0.3">
      <c r="A1172" s="22"/>
    </row>
    <row r="1173" spans="1:1" x14ac:dyDescent="0.3">
      <c r="A1173" s="22"/>
    </row>
    <row r="1174" spans="1:1" x14ac:dyDescent="0.3">
      <c r="A1174" s="22"/>
    </row>
    <row r="1175" spans="1:1" x14ac:dyDescent="0.3">
      <c r="A1175" s="22"/>
    </row>
    <row r="1176" spans="1:1" x14ac:dyDescent="0.3">
      <c r="A1176" s="22"/>
    </row>
    <row r="1177" spans="1:1" x14ac:dyDescent="0.3">
      <c r="A1177" s="22"/>
    </row>
    <row r="1178" spans="1:1" x14ac:dyDescent="0.3">
      <c r="A1178" s="22"/>
    </row>
    <row r="1179" spans="1:1" x14ac:dyDescent="0.3">
      <c r="A1179" s="22"/>
    </row>
    <row r="1180" spans="1:1" x14ac:dyDescent="0.3">
      <c r="A1180" s="22"/>
    </row>
    <row r="1181" spans="1:1" x14ac:dyDescent="0.3">
      <c r="A1181" s="22"/>
    </row>
    <row r="1182" spans="1:1" x14ac:dyDescent="0.3">
      <c r="A1182" s="22"/>
    </row>
    <row r="1183" spans="1:1" x14ac:dyDescent="0.3">
      <c r="A1183" s="22"/>
    </row>
    <row r="1184" spans="1:1" x14ac:dyDescent="0.3">
      <c r="A1184" s="22"/>
    </row>
    <row r="1185" spans="1:1" x14ac:dyDescent="0.3">
      <c r="A1185" s="22"/>
    </row>
    <row r="1186" spans="1:1" x14ac:dyDescent="0.3">
      <c r="A1186" s="14"/>
    </row>
    <row r="1187" spans="1:1" x14ac:dyDescent="0.3">
      <c r="A1187" s="22"/>
    </row>
    <row r="1189" spans="1:1" x14ac:dyDescent="0.3">
      <c r="A1189" s="14"/>
    </row>
    <row r="1190" spans="1:1" x14ac:dyDescent="0.3">
      <c r="A1190" s="22"/>
    </row>
    <row r="1191" spans="1:1" x14ac:dyDescent="0.3">
      <c r="A1191" s="22"/>
    </row>
    <row r="1192" spans="1:1" x14ac:dyDescent="0.3">
      <c r="A1192" s="22"/>
    </row>
    <row r="1193" spans="1:1" x14ac:dyDescent="0.3">
      <c r="A1193" s="12"/>
    </row>
    <row r="1194" spans="1:1" x14ac:dyDescent="0.3">
      <c r="A1194" s="14"/>
    </row>
    <row r="1195" spans="1:1" x14ac:dyDescent="0.3">
      <c r="A1195" s="22"/>
    </row>
    <row r="1196" spans="1:1" x14ac:dyDescent="0.3">
      <c r="A1196" s="22"/>
    </row>
    <row r="1197" spans="1:1" x14ac:dyDescent="0.3">
      <c r="A1197" s="22"/>
    </row>
    <row r="1198" spans="1:1" x14ac:dyDescent="0.3">
      <c r="A1198" s="22"/>
    </row>
    <row r="1199" spans="1:1" x14ac:dyDescent="0.3">
      <c r="A1199" s="22"/>
    </row>
    <row r="1200" spans="1:1" x14ac:dyDescent="0.3">
      <c r="A1200" s="22"/>
    </row>
    <row r="1201" spans="1:1" x14ac:dyDescent="0.3">
      <c r="A1201" s="22"/>
    </row>
    <row r="1203" spans="1:1" x14ac:dyDescent="0.3">
      <c r="A1203" s="22"/>
    </row>
    <row r="1204" spans="1:1" x14ac:dyDescent="0.3">
      <c r="A1204" s="22"/>
    </row>
    <row r="1205" spans="1:1" x14ac:dyDescent="0.3">
      <c r="A1205" s="22"/>
    </row>
    <row r="1206" spans="1:1" x14ac:dyDescent="0.3">
      <c r="A1206" s="22"/>
    </row>
    <row r="1207" spans="1:1" x14ac:dyDescent="0.3">
      <c r="A1207" s="22"/>
    </row>
    <row r="1208" spans="1:1" x14ac:dyDescent="0.3">
      <c r="A1208" s="12"/>
    </row>
    <row r="1209" spans="1:1" x14ac:dyDescent="0.3">
      <c r="A1209" s="14"/>
    </row>
    <row r="1210" spans="1:1" x14ac:dyDescent="0.3">
      <c r="A1210" s="22"/>
    </row>
    <row r="1211" spans="1:1" x14ac:dyDescent="0.3">
      <c r="A1211" s="22"/>
    </row>
  </sheetData>
  <sheetProtection algorithmName="SHA-512" hashValue="lOQlOP+sDrfeotgvun1xH84sy5wK2aplM7s7SlEPz+49o0OatT7KxDvRY7KOTsuoT/OhX8wmVjhkzo+kv0EzcA==" saltValue="vfDLVq82qiSz4JlT8EsDKA==" spinCount="100000" sheet="1" objects="1" scenarios="1" selectLockedCells="1"/>
  <dataConsolidate/>
  <mergeCells count="234">
    <mergeCell ref="C978:J978"/>
    <mergeCell ref="C1090:J1090"/>
    <mergeCell ref="C29:J29"/>
    <mergeCell ref="C52:J52"/>
    <mergeCell ref="B1080:J1080"/>
    <mergeCell ref="B1081:J1081"/>
    <mergeCell ref="C1082:J1082"/>
    <mergeCell ref="B1084:J1084"/>
    <mergeCell ref="C1085:J1085"/>
    <mergeCell ref="B1089:J1089"/>
    <mergeCell ref="C1063:J1063"/>
    <mergeCell ref="C1065:J1065"/>
    <mergeCell ref="C1067:J1067"/>
    <mergeCell ref="B1069:J1069"/>
    <mergeCell ref="C1070:J1070"/>
    <mergeCell ref="C1075:J1075"/>
    <mergeCell ref="C1051:J1051"/>
    <mergeCell ref="C1053:J1053"/>
    <mergeCell ref="C1058:J1058"/>
    <mergeCell ref="C1060:J1060"/>
    <mergeCell ref="B1062:J1062"/>
    <mergeCell ref="C1041:J1041"/>
    <mergeCell ref="B1043:J1043"/>
    <mergeCell ref="C1044:J1044"/>
    <mergeCell ref="C1046:J1046"/>
    <mergeCell ref="C1048:J1048"/>
    <mergeCell ref="B1050:J1050"/>
    <mergeCell ref="C1009:J1009"/>
    <mergeCell ref="C1014:J1014"/>
    <mergeCell ref="B1017:J1017"/>
    <mergeCell ref="C1018:J1018"/>
    <mergeCell ref="C1021:J1021"/>
    <mergeCell ref="C1039:J1039"/>
    <mergeCell ref="B997:J997"/>
    <mergeCell ref="B998:J998"/>
    <mergeCell ref="C999:J999"/>
    <mergeCell ref="B1004:J1004"/>
    <mergeCell ref="C1005:J1005"/>
    <mergeCell ref="B1008:J1008"/>
    <mergeCell ref="B980:J980"/>
    <mergeCell ref="C981:J981"/>
    <mergeCell ref="C992:J992"/>
    <mergeCell ref="C912:J912"/>
    <mergeCell ref="C940:J940"/>
    <mergeCell ref="B955:J955"/>
    <mergeCell ref="C956:J956"/>
    <mergeCell ref="C961:J961"/>
    <mergeCell ref="C972:J972"/>
    <mergeCell ref="C885:J885"/>
    <mergeCell ref="C898:J898"/>
    <mergeCell ref="B904:J904"/>
    <mergeCell ref="C905:J905"/>
    <mergeCell ref="C908:J908"/>
    <mergeCell ref="B911:J911"/>
    <mergeCell ref="C901:J901"/>
    <mergeCell ref="C945:J945"/>
    <mergeCell ref="B871:J871"/>
    <mergeCell ref="B872:J872"/>
    <mergeCell ref="C873:J873"/>
    <mergeCell ref="C875:J875"/>
    <mergeCell ref="C877:J877"/>
    <mergeCell ref="B884:J884"/>
    <mergeCell ref="C880:J880"/>
    <mergeCell ref="C882:J882"/>
    <mergeCell ref="B863:J863"/>
    <mergeCell ref="C864:J864"/>
    <mergeCell ref="C867:J867"/>
    <mergeCell ref="B851:J851"/>
    <mergeCell ref="C852:J852"/>
    <mergeCell ref="C858:J858"/>
    <mergeCell ref="B860:J860"/>
    <mergeCell ref="C861:J861"/>
    <mergeCell ref="C835:J835"/>
    <mergeCell ref="B837:J837"/>
    <mergeCell ref="C838:J838"/>
    <mergeCell ref="B842:J842"/>
    <mergeCell ref="C843:J843"/>
    <mergeCell ref="C849:J849"/>
    <mergeCell ref="B815:J815"/>
    <mergeCell ref="C816:J816"/>
    <mergeCell ref="C822:J822"/>
    <mergeCell ref="C827:J827"/>
    <mergeCell ref="B774:J774"/>
    <mergeCell ref="C775:J775"/>
    <mergeCell ref="C777:J777"/>
    <mergeCell ref="C752:J752"/>
    <mergeCell ref="B757:J757"/>
    <mergeCell ref="C758:J758"/>
    <mergeCell ref="C762:J762"/>
    <mergeCell ref="C765:J765"/>
    <mergeCell ref="C770:J770"/>
    <mergeCell ref="C772:J772"/>
    <mergeCell ref="C779:J779"/>
    <mergeCell ref="C781:J781"/>
    <mergeCell ref="C783:J783"/>
    <mergeCell ref="C785:J785"/>
    <mergeCell ref="C813:J813"/>
    <mergeCell ref="C740:J740"/>
    <mergeCell ref="B743:J743"/>
    <mergeCell ref="C744:J744"/>
    <mergeCell ref="B749:J749"/>
    <mergeCell ref="C750:J750"/>
    <mergeCell ref="C728:J728"/>
    <mergeCell ref="B731:J731"/>
    <mergeCell ref="C732:J732"/>
    <mergeCell ref="C734:J734"/>
    <mergeCell ref="C736:J736"/>
    <mergeCell ref="B673:J673"/>
    <mergeCell ref="C674:J674"/>
    <mergeCell ref="C710:J710"/>
    <mergeCell ref="B714:J714"/>
    <mergeCell ref="C715:J715"/>
    <mergeCell ref="C719:J719"/>
    <mergeCell ref="B658:J658"/>
    <mergeCell ref="B659:J659"/>
    <mergeCell ref="B660:J660"/>
    <mergeCell ref="C661:J661"/>
    <mergeCell ref="C664:J664"/>
    <mergeCell ref="C670:J670"/>
    <mergeCell ref="B630:J630"/>
    <mergeCell ref="C631:J631"/>
    <mergeCell ref="C638:J638"/>
    <mergeCell ref="C642:J642"/>
    <mergeCell ref="B644:J644"/>
    <mergeCell ref="C645:J645"/>
    <mergeCell ref="C619:J619"/>
    <mergeCell ref="C621:J621"/>
    <mergeCell ref="B624:J624"/>
    <mergeCell ref="C625:J625"/>
    <mergeCell ref="C628:J628"/>
    <mergeCell ref="C589:J589"/>
    <mergeCell ref="C600:J600"/>
    <mergeCell ref="C604:J604"/>
    <mergeCell ref="C614:J614"/>
    <mergeCell ref="C616:J616"/>
    <mergeCell ref="B618:J618"/>
    <mergeCell ref="C562:J562"/>
    <mergeCell ref="C570:J570"/>
    <mergeCell ref="C574:J574"/>
    <mergeCell ref="C584:J584"/>
    <mergeCell ref="C586:J586"/>
    <mergeCell ref="B588:J588"/>
    <mergeCell ref="C609:J609"/>
    <mergeCell ref="C545:J545"/>
    <mergeCell ref="C549:J549"/>
    <mergeCell ref="C552:J552"/>
    <mergeCell ref="C555:J555"/>
    <mergeCell ref="C558:J558"/>
    <mergeCell ref="B561:J561"/>
    <mergeCell ref="C529:J529"/>
    <mergeCell ref="C534:J534"/>
    <mergeCell ref="B536:J536"/>
    <mergeCell ref="C537:J537"/>
    <mergeCell ref="C541:J541"/>
    <mergeCell ref="G236:G242"/>
    <mergeCell ref="C461:J461"/>
    <mergeCell ref="C482:J482"/>
    <mergeCell ref="C488:J488"/>
    <mergeCell ref="C500:J500"/>
    <mergeCell ref="B527:J527"/>
    <mergeCell ref="B528:J528"/>
    <mergeCell ref="B253:J253"/>
    <mergeCell ref="C254:J254"/>
    <mergeCell ref="C261:J261"/>
    <mergeCell ref="C291:J291"/>
    <mergeCell ref="B381:J381"/>
    <mergeCell ref="C382:J382"/>
    <mergeCell ref="C510:J510"/>
    <mergeCell ref="C519:J519"/>
    <mergeCell ref="C243:J243"/>
    <mergeCell ref="C221:J221"/>
    <mergeCell ref="C223:J223"/>
    <mergeCell ref="C226:J226"/>
    <mergeCell ref="C231:J231"/>
    <mergeCell ref="C235:J235"/>
    <mergeCell ref="C201:J201"/>
    <mergeCell ref="B206:J206"/>
    <mergeCell ref="C207:J207"/>
    <mergeCell ref="C211:J211"/>
    <mergeCell ref="C216:J216"/>
    <mergeCell ref="B220:J220"/>
    <mergeCell ref="C157:J157"/>
    <mergeCell ref="C162:J162"/>
    <mergeCell ref="C167:J167"/>
    <mergeCell ref="B192:J192"/>
    <mergeCell ref="C193:J193"/>
    <mergeCell ref="C195:J195"/>
    <mergeCell ref="B115:J115"/>
    <mergeCell ref="C121:J121"/>
    <mergeCell ref="C147:J147"/>
    <mergeCell ref="C151:J151"/>
    <mergeCell ref="C154:J154"/>
    <mergeCell ref="C116:J116"/>
    <mergeCell ref="G122:G146"/>
    <mergeCell ref="G168:G185"/>
    <mergeCell ref="C186:J186"/>
    <mergeCell ref="C189:J189"/>
    <mergeCell ref="C50:J50"/>
    <mergeCell ref="C96:J96"/>
    <mergeCell ref="B101:J101"/>
    <mergeCell ref="C102:J102"/>
    <mergeCell ref="C109:J109"/>
    <mergeCell ref="C111:J111"/>
    <mergeCell ref="B114:J114"/>
    <mergeCell ref="C77:J77"/>
    <mergeCell ref="C81:J81"/>
    <mergeCell ref="C83:J83"/>
    <mergeCell ref="B85:J85"/>
    <mergeCell ref="C86:J86"/>
    <mergeCell ref="C91:J91"/>
    <mergeCell ref="B652:J652"/>
    <mergeCell ref="C653:J653"/>
    <mergeCell ref="C647:J647"/>
    <mergeCell ref="C650:J650"/>
    <mergeCell ref="B10:J10"/>
    <mergeCell ref="C11:J11"/>
    <mergeCell ref="C14:J14"/>
    <mergeCell ref="B2:J2"/>
    <mergeCell ref="B3:J3"/>
    <mergeCell ref="B4:J4"/>
    <mergeCell ref="B5:J5"/>
    <mergeCell ref="B8:D8"/>
    <mergeCell ref="B9:J9"/>
    <mergeCell ref="C54:J54"/>
    <mergeCell ref="B58:J58"/>
    <mergeCell ref="C59:J59"/>
    <mergeCell ref="C63:J63"/>
    <mergeCell ref="B67:J67"/>
    <mergeCell ref="C68:J68"/>
    <mergeCell ref="B33:J33"/>
    <mergeCell ref="B34:J34"/>
    <mergeCell ref="C35:J35"/>
    <mergeCell ref="C44:J44"/>
    <mergeCell ref="C47:J47"/>
  </mergeCells>
  <dataValidations disablePrompts="1" count="11">
    <dataValidation type="whole" allowBlank="1" showInputMessage="1" showErrorMessage="1" errorTitle="Data Validation Error" error="The value you entered is not valid. Please enter a whole number between 0 - 2" sqref="I263:I281 I283:I290 I293:I308 I310:I313 I315:I320 I348:I350 I352:I354 I356:I362 I364:I380 I384:I385 I387:I389 I398 I401 I403 I410 I412:I414 I417:I421 I424:I425 I428 I430:I431 I434 I438 I441:I443 I445 I451:I456 I459:I460 I465 I468:I472 I474:I475 I508:I509 I523:I525 I512:I516 I564:I569 I611 I606:I607 I696:I697 I702 I704 I787:I808">
      <formula1>0</formula1>
      <formula2>2</formula2>
    </dataValidation>
    <dataValidation type="whole" allowBlank="1" showInputMessage="1" showErrorMessage="1" errorTitle="Data Validation Error" error="The value you entered is not valid. Please enter a whole number between 0 - 3" sqref="I176:I185 I36:I43 I51 I168:I171 I502:I506 I605 I608 I612 I693:I695 I698:I700 I703 I705:I707">
      <formula1>0</formula1>
      <formula2>3</formula2>
    </dataValidation>
    <dataValidation type="whole" allowBlank="1" showInputMessage="1" showErrorMessage="1" errorTitle="Data Validation Error" error="The value you entered is not valid. Please enter a whole number between 0 - 10." promptTitle="Note:" prompt="standard method daily clean with soap and water or Tpol using aclean cloth,Weakly wash with soap and water or T pol" sqref="I914">
      <formula1>0</formula1>
      <formula2>10</formula2>
    </dataValidation>
    <dataValidation type="whole" allowBlank="1" showInputMessage="1" showErrorMessage="1" errorTitle="Data Validation Error" error="The value you entered is not valid. Please enter a whole number between 0 - 10" sqref="I66 I16 I18 I27 I110 I107 I466 I112 I103:I104 I84 I82 I53 I13 I31 I48 I56:I57">
      <formula1>0</formula1>
      <formula2>10</formula2>
    </dataValidation>
    <dataValidation type="whole" allowBlank="1" showInputMessage="1" showErrorMessage="1" errorTitle="Data Validation Error" error="The value you entered is not valid. Please enter a whole number between 0 - 5" sqref="I105:I106 I97:I100 I187:I188 I163:I165 I208:I210 I190 I517:I518 I122:I127 I212:I215 I196:I200 I483:I487 I262 I45:I46 I12 I15 I17 I19:I26 I28 I30 I108 I49 I55 I60:I62 I64:I65 I69:I76 I78:I80 I87:I90 I92:I95 I153 I409 I255:I260 I462:I464 I172:I175 I476:I481 I507 I363 I355 I351 I321:I347 I314 I309 I292 I457:I458 I282 I117:I120 I1010 I129:I146 I155:I156 I158:I161 I217:I219 I906:I907 I467 I473 I968 I203:I205 I962 I915 I909:I910 I234 I501 I383 I386 I390:I397 I399:I400 I402 I248:I252 I411 I415:I416 I422:I423 I426:I427 I429 I432:I433 I435:I437 I439:I440 I444 I446:I450 I511 I520:I522 I563 I572 I632:I637 I489 I531 I539:I540 I544 I550:I551 I553:I554 I548 I559:I560 I556 I585 I587 I590:I599 I578:I583 I610 I613 I615 I617 I622:I623 I626:I627 I546 I643 I542 I651 I786 I533 I602 I575 I639:I640 I675 I404:I407 I679 I692 I701 I745 I649 I656:I657 I654 I682 I903 I899:I900 I897 I886 I883 I881 I767">
      <formula1>0</formula1>
      <formula2>5</formula2>
    </dataValidation>
    <dataValidation type="whole" allowBlank="1" showInputMessage="1" showErrorMessage="1" errorTitle="Data Validation Error" error="The value you entered is not valid. Please enter a whole number between 0 - 10." sqref="I1006:I1007 I859 I1019 I748 I848 I1064 I854 I850 I913 I856:I857 I1047 I1061 I1052 I1059 I128 I148:I150 I152 I166 I191 I194 I202 I222 I224:I225 I227:I230 I232:I233 I236:I242 I244:I247 I408 I490:I499 I530 I532 I535 I538 I543 I547 I557 I571 I573 I576:I577 I601 I603 I620 I629 I641 I646 I648 I655 I665 I672 I678 I681 I683 I709 I711 I713 I716:I717 I720 I726:I727 I733 I739 I742 I862 I753:I756 I751 I759:I761 I763 I769 I771 I811:I812 I819 I821 I823:I825 I834 I839 I844:I845 I1083 I1086:I1088 I1091:I1093">
      <formula1>0</formula1>
      <formula2>10</formula2>
    </dataValidation>
    <dataValidation type="whole" allowBlank="1" showInputMessage="1" showErrorMessage="1" errorTitle="Data Validation Error" error="The value you entered is not valid. Please enter a whole number between 0 - 6_x000a_" sqref="I809:I810">
      <formula1>0</formula1>
      <formula2>6</formula2>
    </dataValidation>
    <dataValidation type="whole" allowBlank="1" showInputMessage="1" showErrorMessage="1" errorTitle="Data Validation Error" error="The value you entered is not valid. Please enter a whole number between 0 - 2." sqref="I963:I967 I969:I971 I1012 I1002 I957:I960">
      <formula1>0</formula1>
      <formula2>2</formula2>
    </dataValidation>
    <dataValidation type="list" operator="equal" allowBlank="1" showDropDown="1" showInputMessage="1" showErrorMessage="1" errorTitle="Data Validation Error" error="The value you entered is not valid. Please enter 0 or 5." sqref="I1000 I1003">
      <formula1>"0,5"</formula1>
    </dataValidation>
    <dataValidation type="whole" allowBlank="1" showInputMessage="1" showErrorMessage="1" errorTitle="Data Validation Error" error="The value you entered is not valid. Please enter a whole number between 0 - 3." sqref="I1001 I1011">
      <formula1>0</formula1>
      <formula2>3</formula2>
    </dataValidation>
    <dataValidation type="whole" allowBlank="1" showInputMessage="1" showErrorMessage="1" errorTitle="Data Validation Error" error="The value you entered is not valid. Please enter a whole number between 0 - 5." sqref="I1013 I993:I995 I1015:I1016 I1020 I1022:I1038 I1049 I1040 I1042 I1045 I1054:I1057 I1066 I1068 I1071:I1074 I662:I663 I666:I669 I671 I676:I677 I680 I684:I691 I708 I712 I718 I721:I725 I729:I730 I735 I737:I738 I741 I746:I747 I764 I766 I773 I768 I776 I778 I780 I782 I784 I814 I817:I818 I820 I828 I826 I830:I833 I836 I840:I841 I846:I847 I853 I855 I865:I866 I868:I869 I874 I876 I878:I879 I887:I896 I902 I916:I939 I941:I944 I946:I954 I973:I977 I979 I982:I991 I1076:I1078">
      <formula1>0</formula1>
      <formula2>5</formula2>
    </dataValidation>
  </dataValidations>
  <pageMargins left="0.21" right="0.41" top="0.8" bottom="0.5" header="0.3" footer="0.3"/>
  <pageSetup paperSize="9" scale="80" fitToHeight="0" orientation="landscape" r:id="rId1"/>
  <headerFooter>
    <oddHeader>&amp;LDraft&amp;C&amp;G&amp;RDraft</oddHeader>
    <oddFooter>&amp;LDraft&amp;CDraft&amp;RDraft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7"/>
  <sheetViews>
    <sheetView showGridLines="0" showRowColHeaders="0" view="pageLayout" topLeftCell="A37" zoomScaleNormal="106" workbookViewId="0">
      <selection activeCell="D87" sqref="D87:K87"/>
    </sheetView>
  </sheetViews>
  <sheetFormatPr defaultColWidth="9.140625" defaultRowHeight="15" x14ac:dyDescent="0.25"/>
  <cols>
    <col min="1" max="3" width="9.140625" style="247"/>
    <col min="4" max="10" width="9.140625" style="247" customWidth="1"/>
    <col min="11" max="11" width="17.42578125" style="247" customWidth="1"/>
    <col min="12" max="12" width="10.7109375" style="247" customWidth="1"/>
    <col min="13" max="13" width="10.85546875" style="247" customWidth="1"/>
    <col min="14" max="14" width="13.42578125" style="247" customWidth="1"/>
    <col min="15" max="15" width="14.85546875" style="247" customWidth="1"/>
    <col min="16" max="16" width="11.140625" style="247" customWidth="1"/>
    <col min="17" max="16384" width="9.140625" style="247"/>
  </cols>
  <sheetData>
    <row r="2" spans="2:17" s="3" customFormat="1" ht="31.15" x14ac:dyDescent="0.3">
      <c r="B2" s="417" t="s">
        <v>1504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2:17" s="3" customFormat="1" ht="31.15" x14ac:dyDescent="0.3">
      <c r="B3" s="418" t="s">
        <v>1538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</row>
    <row r="5" spans="2:17" ht="31.15" x14ac:dyDescent="0.3">
      <c r="B5" s="419" t="s">
        <v>1505</v>
      </c>
      <c r="C5" s="419"/>
      <c r="D5" s="419"/>
      <c r="E5" s="419"/>
      <c r="F5" s="419"/>
      <c r="G5" s="419"/>
      <c r="H5" s="419"/>
      <c r="I5" s="419"/>
      <c r="J5" s="419"/>
      <c r="K5" s="419"/>
      <c r="L5" s="237" t="s">
        <v>1397</v>
      </c>
      <c r="M5" s="237" t="s">
        <v>1506</v>
      </c>
      <c r="N5" s="237" t="s">
        <v>1507</v>
      </c>
      <c r="O5" s="237" t="s">
        <v>1508</v>
      </c>
      <c r="P5" s="237" t="s">
        <v>1509</v>
      </c>
    </row>
    <row r="6" spans="2:17" s="3" customFormat="1" ht="23.25" x14ac:dyDescent="0.25">
      <c r="B6" s="414" t="s">
        <v>1399</v>
      </c>
      <c r="C6" s="415"/>
      <c r="D6" s="415"/>
      <c r="E6" s="415"/>
      <c r="F6" s="415"/>
      <c r="G6" s="415"/>
      <c r="H6" s="415"/>
      <c r="I6" s="415"/>
      <c r="J6" s="415"/>
      <c r="K6" s="415"/>
      <c r="L6" s="246">
        <f>SUM(L7)</f>
        <v>115</v>
      </c>
      <c r="M6" s="246">
        <f>SUM(M7)</f>
        <v>0</v>
      </c>
      <c r="N6" s="250">
        <f>M6/L6</f>
        <v>0</v>
      </c>
      <c r="O6" s="251" t="str">
        <f>IF(COUNTIF(O7:O10,"Pending…")&gt;0,"Pending…","Complete")</f>
        <v>Pending…</v>
      </c>
      <c r="P6" s="252" t="str">
        <f>IF(O6="Pending…","",IF(N6&gt;Settings!$D$7,"Excellent",IF(N6&gt;Settings!$D$6,"Good",IF(N6&gt;Settings!$D$5,"Average","Bad"))))</f>
        <v/>
      </c>
    </row>
    <row r="7" spans="2:17" s="58" customFormat="1" ht="18.75" x14ac:dyDescent="0.25">
      <c r="B7" s="244"/>
      <c r="C7" s="410" t="s">
        <v>1400</v>
      </c>
      <c r="D7" s="410"/>
      <c r="E7" s="410"/>
      <c r="F7" s="410"/>
      <c r="G7" s="410"/>
      <c r="H7" s="410"/>
      <c r="I7" s="410"/>
      <c r="J7" s="410"/>
      <c r="K7" s="411"/>
      <c r="L7" s="242">
        <f>SUM(L8:L10)</f>
        <v>115</v>
      </c>
      <c r="M7" s="242">
        <f>SUM(M8:M10)</f>
        <v>0</v>
      </c>
      <c r="N7" s="253">
        <f>M7/L7</f>
        <v>0</v>
      </c>
      <c r="O7" s="254" t="str">
        <f>IF(COUNTIF(O8:O10,"Pending…")&gt;0,"Pending…","Complete")</f>
        <v>Pending…</v>
      </c>
      <c r="P7" s="252" t="str">
        <f>IF(O7="Pending…","",IF(N7&gt;Settings!$D$7,"Excellent",IF(N7&gt;Settings!$D$6,"Good",IF(N7&gt;Settings!$D$5,"Average","Bad"))))</f>
        <v/>
      </c>
      <c r="Q7" s="3"/>
    </row>
    <row r="8" spans="2:17" s="248" customFormat="1" ht="18.75" customHeight="1" x14ac:dyDescent="0.25">
      <c r="B8" s="249"/>
      <c r="C8" s="255"/>
      <c r="D8" s="357" t="s">
        <v>1484</v>
      </c>
      <c r="E8" s="357"/>
      <c r="F8" s="357"/>
      <c r="G8" s="357"/>
      <c r="H8" s="357"/>
      <c r="I8" s="357"/>
      <c r="J8" s="357"/>
      <c r="K8" s="409"/>
      <c r="L8" s="256">
        <f>SUM('Quality Assessment Tool'!H12:H13)</f>
        <v>15</v>
      </c>
      <c r="M8" s="256">
        <f>SUM('Quality Assessment Tool'!I12:I13)</f>
        <v>0</v>
      </c>
      <c r="N8" s="257">
        <f>M8/L8</f>
        <v>0</v>
      </c>
      <c r="O8" s="258" t="str">
        <f>IF(COUNTBLANK('Quality Assessment Tool'!I12:I13)&gt;0,"Pending…","Complete")</f>
        <v>Pending…</v>
      </c>
      <c r="P8" s="252" t="str">
        <f>IF(O8="Pending…","",IF(N8&gt;Settings!$D$7,"Excellent",IF(N8&gt;Settings!$D$6,"Good",IF(N8&gt;Settings!$D$5,"Average","Bad"))))</f>
        <v/>
      </c>
      <c r="Q8" s="3"/>
    </row>
    <row r="9" spans="2:17" s="248" customFormat="1" ht="18.75" customHeight="1" x14ac:dyDescent="0.25">
      <c r="B9" s="249"/>
      <c r="C9" s="255"/>
      <c r="D9" s="357" t="s">
        <v>1485</v>
      </c>
      <c r="E9" s="357"/>
      <c r="F9" s="357"/>
      <c r="G9" s="357"/>
      <c r="H9" s="357"/>
      <c r="I9" s="357"/>
      <c r="J9" s="357"/>
      <c r="K9" s="409"/>
      <c r="L9" s="256">
        <f>SUM('Quality Assessment Tool'!H15:H28)</f>
        <v>85</v>
      </c>
      <c r="M9" s="256">
        <f>SUM('Quality Assessment Tool'!I15:I28)</f>
        <v>0</v>
      </c>
      <c r="N9" s="257">
        <f t="shared" ref="N9:N10" si="0">M9/L9</f>
        <v>0</v>
      </c>
      <c r="O9" s="258" t="str">
        <f>IF(COUNTBLANK('Quality Assessment Tool'!I15:I28)&gt;0,"Pending…","Complete")</f>
        <v>Pending…</v>
      </c>
      <c r="P9" s="252" t="str">
        <f>IF(O9="Pending…","",IF(N9&gt;Settings!$D$7,"Excellent",IF(N9&gt;Settings!$D$6,"Good",IF(N9&gt;Settings!$D$5,"Average","Bad"))))</f>
        <v/>
      </c>
      <c r="Q9" s="3"/>
    </row>
    <row r="10" spans="2:17" s="248" customFormat="1" ht="18.75" customHeight="1" x14ac:dyDescent="0.25">
      <c r="B10" s="249"/>
      <c r="C10" s="243"/>
      <c r="D10" s="357" t="s">
        <v>1499</v>
      </c>
      <c r="E10" s="357"/>
      <c r="F10" s="357"/>
      <c r="G10" s="357"/>
      <c r="H10" s="357"/>
      <c r="I10" s="357"/>
      <c r="J10" s="357"/>
      <c r="K10" s="409"/>
      <c r="L10" s="256">
        <f>SUM('Quality Assessment Tool'!H30:H31)</f>
        <v>15</v>
      </c>
      <c r="M10" s="256">
        <f>SUM('Quality Assessment Tool'!I30:I31)</f>
        <v>0</v>
      </c>
      <c r="N10" s="257">
        <f t="shared" si="0"/>
        <v>0</v>
      </c>
      <c r="O10" s="258" t="str">
        <f>IF(COUNTBLANK('Quality Assessment Tool'!I30:I31)&gt;0,"Pending…","Complete")</f>
        <v>Pending…</v>
      </c>
      <c r="P10" s="252" t="str">
        <f>IF(O10="Pending…","",IF(N10&gt;Settings!$D$7,"Excellent",IF(N10&gt;Settings!$D$6,"Good",IF(N10&gt;Settings!$D$5,"Average","Bad"))))</f>
        <v/>
      </c>
      <c r="Q10" s="3"/>
    </row>
    <row r="12" spans="2:17" s="3" customFormat="1" ht="23.25" x14ac:dyDescent="0.25">
      <c r="B12" s="414" t="s">
        <v>1406</v>
      </c>
      <c r="C12" s="415"/>
      <c r="D12" s="415"/>
      <c r="E12" s="415"/>
      <c r="F12" s="415"/>
      <c r="G12" s="415"/>
      <c r="H12" s="415"/>
      <c r="I12" s="415"/>
      <c r="J12" s="415"/>
      <c r="K12" s="415"/>
      <c r="L12" s="246">
        <f>SUM(L13+L20+L23+L28+L32)</f>
        <v>322</v>
      </c>
      <c r="M12" s="246">
        <f>SUM(M13+M20+M23+M28+M32)</f>
        <v>0</v>
      </c>
      <c r="N12" s="250">
        <f>M12/L12</f>
        <v>0</v>
      </c>
      <c r="O12" s="251" t="str">
        <f>IF(COUNTIF(O13:O35,"Pending…")&gt;0,"Pending…","Complete")</f>
        <v>Pending…</v>
      </c>
      <c r="P12" s="252" t="str">
        <f>IF(O12="Pending…","",IF(N12&gt;Settings!$D$7,"Excellent",IF(N12&gt;Settings!$D$6,"Good",IF(N12&gt;Settings!$D$5,"Average","Bad"))))</f>
        <v/>
      </c>
    </row>
    <row r="13" spans="2:17" s="58" customFormat="1" ht="32.1" customHeight="1" x14ac:dyDescent="0.25">
      <c r="B13" s="244"/>
      <c r="C13" s="412" t="s">
        <v>1502</v>
      </c>
      <c r="D13" s="412"/>
      <c r="E13" s="412"/>
      <c r="F13" s="412"/>
      <c r="G13" s="412"/>
      <c r="H13" s="412"/>
      <c r="I13" s="412"/>
      <c r="J13" s="412"/>
      <c r="K13" s="413"/>
      <c r="L13" s="242">
        <f>SUM(L14:L19)</f>
        <v>87</v>
      </c>
      <c r="M13" s="242">
        <f>SUM(M14:M19)</f>
        <v>0</v>
      </c>
      <c r="N13" s="253">
        <f>M13/L13</f>
        <v>0</v>
      </c>
      <c r="O13" s="254" t="str">
        <f>IF(COUNTIF(O14:O19,"Pending…")&gt;0,"Pending…","Complete")</f>
        <v>Pending…</v>
      </c>
      <c r="P13" s="252" t="str">
        <f>IF(O13="Pending…","",IF(N13&gt;Settings!$D$7,"Excellent",IF(N13&gt;Settings!$D$6,"Good",IF(N13&gt;Settings!$D$5,"Average","Bad"))))</f>
        <v/>
      </c>
      <c r="Q13" s="3"/>
    </row>
    <row r="14" spans="2:17" s="248" customFormat="1" ht="18" customHeight="1" x14ac:dyDescent="0.25">
      <c r="B14" s="249"/>
      <c r="C14" s="243"/>
      <c r="D14" s="357" t="s">
        <v>1407</v>
      </c>
      <c r="E14" s="357"/>
      <c r="F14" s="357"/>
      <c r="G14" s="357"/>
      <c r="H14" s="357"/>
      <c r="I14" s="357"/>
      <c r="J14" s="357"/>
      <c r="K14" s="409"/>
      <c r="L14" s="256">
        <f>SUM('Quality Assessment Tool'!H36:H43)</f>
        <v>24</v>
      </c>
      <c r="M14" s="256">
        <f>SUM('Quality Assessment Tool'!I36:I43)</f>
        <v>0</v>
      </c>
      <c r="N14" s="257">
        <f>M14/L14</f>
        <v>0</v>
      </c>
      <c r="O14" s="258" t="str">
        <f>IF(COUNTBLANK('Quality Assessment Tool'!I36:I43)&gt;0,"Pending…","Complete")</f>
        <v>Pending…</v>
      </c>
      <c r="P14" s="252" t="str">
        <f>IF(O14="Pending…","",IF(N14&gt;Settings!$D$7,"Excellent",IF(N14&gt;Settings!$D$6,"Good",IF(N14&gt;Settings!$D$5,"Average","Bad"))))</f>
        <v/>
      </c>
      <c r="Q14" s="3"/>
    </row>
    <row r="15" spans="2:17" s="248" customFormat="1" ht="18" customHeight="1" x14ac:dyDescent="0.25">
      <c r="B15" s="249"/>
      <c r="C15" s="243"/>
      <c r="D15" s="357" t="s">
        <v>1503</v>
      </c>
      <c r="E15" s="357"/>
      <c r="F15" s="357"/>
      <c r="G15" s="357"/>
      <c r="H15" s="357"/>
      <c r="I15" s="357"/>
      <c r="J15" s="357"/>
      <c r="K15" s="409"/>
      <c r="L15" s="256">
        <f>SUM('Quality Assessment Tool'!H45:H46)</f>
        <v>10</v>
      </c>
      <c r="M15" s="256">
        <f>SUM('Quality Assessment Tool'!I45:I46)</f>
        <v>0</v>
      </c>
      <c r="N15" s="257">
        <f t="shared" ref="N15:N19" si="1">M15/L15</f>
        <v>0</v>
      </c>
      <c r="O15" s="258" t="str">
        <f>IF(COUNTBLANK('Quality Assessment Tool'!I45:I46)&gt;0,"Pending…","Complete")</f>
        <v>Pending…</v>
      </c>
      <c r="P15" s="252" t="str">
        <f>IF(O15="Pending…","",IF(N15&gt;Settings!$D$7,"Excellent",IF(N15&gt;Settings!$D$6,"Good",IF(N15&gt;Settings!$D$5,"Average","Bad"))))</f>
        <v/>
      </c>
      <c r="Q15" s="3"/>
    </row>
    <row r="16" spans="2:17" s="248" customFormat="1" ht="32.1" customHeight="1" x14ac:dyDescent="0.25">
      <c r="B16" s="249"/>
      <c r="C16" s="243"/>
      <c r="D16" s="357" t="s">
        <v>1533</v>
      </c>
      <c r="E16" s="357"/>
      <c r="F16" s="357"/>
      <c r="G16" s="357"/>
      <c r="H16" s="357"/>
      <c r="I16" s="357"/>
      <c r="J16" s="357"/>
      <c r="K16" s="409"/>
      <c r="L16" s="256">
        <f>SUM('Quality Assessment Tool'!H48:H49)</f>
        <v>15</v>
      </c>
      <c r="M16" s="256">
        <f>SUM('Quality Assessment Tool'!I48:I49)</f>
        <v>0</v>
      </c>
      <c r="N16" s="257">
        <f t="shared" si="1"/>
        <v>0</v>
      </c>
      <c r="O16" s="258" t="str">
        <f>IF(COUNTBLANK('Quality Assessment Tool'!I48:I49)&gt;0,"Pending…","Complete")</f>
        <v>Pending…</v>
      </c>
      <c r="P16" s="252" t="str">
        <f>IF(O16="Pending…","",IF(N16&gt;Settings!$D$7,"Excellent",IF(N16&gt;Settings!$D$6,"Good",IF(N16&gt;Settings!$D$5,"Average","Bad"))))</f>
        <v/>
      </c>
      <c r="Q16" s="3"/>
    </row>
    <row r="17" spans="2:17" s="248" customFormat="1" ht="18" customHeight="1" x14ac:dyDescent="0.25">
      <c r="B17" s="249"/>
      <c r="C17" s="243"/>
      <c r="D17" s="357" t="s">
        <v>1535</v>
      </c>
      <c r="E17" s="357"/>
      <c r="F17" s="357"/>
      <c r="G17" s="357"/>
      <c r="H17" s="357"/>
      <c r="I17" s="357"/>
      <c r="J17" s="357"/>
      <c r="K17" s="409"/>
      <c r="L17" s="256">
        <f>SUM('Quality Assessment Tool'!H51)</f>
        <v>3</v>
      </c>
      <c r="M17" s="256">
        <f>SUM('Quality Assessment Tool'!I51)</f>
        <v>0</v>
      </c>
      <c r="N17" s="257">
        <f t="shared" si="1"/>
        <v>0</v>
      </c>
      <c r="O17" s="258" t="str">
        <f>IF(COUNTBLANK('Quality Assessment Tool'!I51:I51)&gt;0,"Pending…","Complete")</f>
        <v>Pending…</v>
      </c>
      <c r="P17" s="252"/>
      <c r="Q17" s="3"/>
    </row>
    <row r="18" spans="2:17" s="248" customFormat="1" ht="18" customHeight="1" x14ac:dyDescent="0.25">
      <c r="B18" s="249"/>
      <c r="C18" s="243"/>
      <c r="D18" s="357" t="s">
        <v>1536</v>
      </c>
      <c r="E18" s="357"/>
      <c r="F18" s="357"/>
      <c r="G18" s="357"/>
      <c r="H18" s="357"/>
      <c r="I18" s="357"/>
      <c r="J18" s="357"/>
      <c r="K18" s="409"/>
      <c r="L18" s="256">
        <f>SUM('Quality Assessment Tool'!H53)</f>
        <v>10</v>
      </c>
      <c r="M18" s="256">
        <f>SUM('Quality Assessment Tool'!I53)</f>
        <v>0</v>
      </c>
      <c r="N18" s="257">
        <f t="shared" si="1"/>
        <v>0</v>
      </c>
      <c r="O18" s="258" t="str">
        <f>IF(COUNTBLANK('Quality Assessment Tool'!I53:I53)&gt;0,"Pending…","Complete")</f>
        <v>Pending…</v>
      </c>
      <c r="P18" s="252" t="str">
        <f>IF(O18="Pending…","",IF(N18&gt;Settings!$D$7,"Excellent",IF(N18&gt;Settings!$D$6,"Good",IF(N18&gt;Settings!$D$5,"Average","Bad"))))</f>
        <v/>
      </c>
      <c r="Q18" s="3"/>
    </row>
    <row r="19" spans="2:17" s="248" customFormat="1" ht="32.1" customHeight="1" x14ac:dyDescent="0.25">
      <c r="B19" s="249"/>
      <c r="C19" s="243"/>
      <c r="D19" s="357" t="s">
        <v>1537</v>
      </c>
      <c r="E19" s="357"/>
      <c r="F19" s="357"/>
      <c r="G19" s="357"/>
      <c r="H19" s="357"/>
      <c r="I19" s="357"/>
      <c r="J19" s="357"/>
      <c r="K19" s="409"/>
      <c r="L19" s="256">
        <f>SUM('Quality Assessment Tool'!H55:H57)</f>
        <v>25</v>
      </c>
      <c r="M19" s="256">
        <f>SUM('Quality Assessment Tool'!I55:I57)</f>
        <v>0</v>
      </c>
      <c r="N19" s="257">
        <f t="shared" si="1"/>
        <v>0</v>
      </c>
      <c r="O19" s="258" t="str">
        <f>IF(COUNTBLANK('Quality Assessment Tool'!I55:I57)&gt;0,"Pending…","Complete")</f>
        <v>Pending…</v>
      </c>
      <c r="P19" s="252" t="str">
        <f>IF(O19="Pending…","",IF(N19&gt;Settings!$D$7,"Excellent",IF(N19&gt;Settings!$D$6,"Good",IF(N19&gt;Settings!$D$5,"Average","Bad"))))</f>
        <v/>
      </c>
      <c r="Q19" s="3"/>
    </row>
    <row r="20" spans="2:17" s="58" customFormat="1" ht="48" customHeight="1" x14ac:dyDescent="0.25">
      <c r="B20" s="244"/>
      <c r="C20" s="412" t="s">
        <v>1408</v>
      </c>
      <c r="D20" s="412"/>
      <c r="E20" s="412"/>
      <c r="F20" s="412"/>
      <c r="G20" s="412"/>
      <c r="H20" s="412"/>
      <c r="I20" s="412"/>
      <c r="J20" s="412"/>
      <c r="K20" s="413"/>
      <c r="L20" s="242">
        <f>SUM(L21:L22)</f>
        <v>35</v>
      </c>
      <c r="M20" s="242">
        <f>SUM(M21:M22)</f>
        <v>0</v>
      </c>
      <c r="N20" s="253">
        <f>N21</f>
        <v>0</v>
      </c>
      <c r="O20" s="254" t="str">
        <f>IF(COUNTIF(O21:O22,"Pending…")&gt;0,"Pending…","Complete")</f>
        <v>Pending…</v>
      </c>
      <c r="P20" s="252" t="str">
        <f>IF(O20="Pending…","",IF(N20&gt;Settings!$D$7,"Excellent",IF(N20&gt;Settings!$D$6,"Good",IF(N20&gt;Settings!$D$5,"Average","Bad"))))</f>
        <v/>
      </c>
      <c r="Q20" s="3"/>
    </row>
    <row r="21" spans="2:17" s="248" customFormat="1" ht="18" customHeight="1" x14ac:dyDescent="0.25">
      <c r="B21" s="249"/>
      <c r="C21" s="243"/>
      <c r="D21" s="357" t="s">
        <v>1409</v>
      </c>
      <c r="E21" s="357"/>
      <c r="F21" s="357"/>
      <c r="G21" s="357"/>
      <c r="H21" s="357"/>
      <c r="I21" s="357"/>
      <c r="J21" s="357"/>
      <c r="K21" s="409"/>
      <c r="L21" s="256">
        <f>SUM('Quality Assessment Tool'!H60:H62)</f>
        <v>15</v>
      </c>
      <c r="M21" s="256">
        <f>SUM('Quality Assessment Tool'!I60:I62)</f>
        <v>0</v>
      </c>
      <c r="N21" s="257">
        <f t="shared" ref="N21:N35" si="2">M21/L21</f>
        <v>0</v>
      </c>
      <c r="O21" s="258" t="str">
        <f>IF(COUNTBLANK('Quality Assessment Tool'!I60:I62)&gt;0,"Pending…","Complete")</f>
        <v>Pending…</v>
      </c>
      <c r="P21" s="252" t="str">
        <f>IF(O21="Pending…","",IF(N21&gt;Settings!$D$7,"Excellent",IF(N21&gt;Settings!$D$6,"Good",IF(N21&gt;Settings!$D$5,"Average","Bad"))))</f>
        <v/>
      </c>
      <c r="Q21" s="3"/>
    </row>
    <row r="22" spans="2:17" s="248" customFormat="1" ht="32.1" customHeight="1" x14ac:dyDescent="0.25">
      <c r="B22" s="249"/>
      <c r="C22" s="243"/>
      <c r="D22" s="357" t="s">
        <v>1551</v>
      </c>
      <c r="E22" s="357"/>
      <c r="F22" s="357"/>
      <c r="G22" s="357"/>
      <c r="H22" s="357"/>
      <c r="I22" s="357"/>
      <c r="J22" s="357"/>
      <c r="K22" s="409"/>
      <c r="L22" s="256">
        <f>SUM('Quality Assessment Tool'!H64:H66)</f>
        <v>20</v>
      </c>
      <c r="M22" s="256">
        <f>SUM('Quality Assessment Tool'!I64:I66)</f>
        <v>0</v>
      </c>
      <c r="N22" s="257">
        <f t="shared" si="2"/>
        <v>0</v>
      </c>
      <c r="O22" s="258" t="str">
        <f>IF(COUNTBLANK('Quality Assessment Tool'!I64:I66)&gt;0,"Pending…","Complete")</f>
        <v>Pending…</v>
      </c>
      <c r="P22" s="252" t="str">
        <f>IF(O22="Pending…","",IF(N22&gt;Settings!$D$7,"Excellent",IF(N22&gt;Settings!$D$6,"Good",IF(N22&gt;Settings!$D$5,"Average","Bad"))))</f>
        <v/>
      </c>
      <c r="Q22" s="3"/>
    </row>
    <row r="23" spans="2:17" s="58" customFormat="1" ht="32.1" customHeight="1" x14ac:dyDescent="0.25">
      <c r="B23" s="244"/>
      <c r="C23" s="412" t="s">
        <v>1552</v>
      </c>
      <c r="D23" s="412"/>
      <c r="E23" s="412"/>
      <c r="F23" s="412"/>
      <c r="G23" s="412"/>
      <c r="H23" s="412"/>
      <c r="I23" s="412"/>
      <c r="J23" s="412"/>
      <c r="K23" s="413"/>
      <c r="L23" s="242">
        <f>SUM(L24:L27)</f>
        <v>75</v>
      </c>
      <c r="M23" s="242">
        <f>SUM(M24:M27)</f>
        <v>0</v>
      </c>
      <c r="N23" s="259">
        <f t="shared" si="2"/>
        <v>0</v>
      </c>
      <c r="O23" s="260" t="str">
        <f>IF(COUNTIF(O24:O27,"Pending…")&gt;0,"Pending…","Complete")</f>
        <v>Pending…</v>
      </c>
      <c r="P23" s="252" t="str">
        <f>IF(O23="Pending…","",IF(N23&gt;Settings!$D$7,"Excellent",IF(N23&gt;Settings!$D$6,"Good",IF(N23&gt;Settings!$D$5,"Average","Bad"))))</f>
        <v/>
      </c>
      <c r="Q23" s="3"/>
    </row>
    <row r="24" spans="2:17" s="248" customFormat="1" ht="18" customHeight="1" x14ac:dyDescent="0.25">
      <c r="B24" s="249"/>
      <c r="C24" s="243"/>
      <c r="D24" s="357" t="s">
        <v>1410</v>
      </c>
      <c r="E24" s="357"/>
      <c r="F24" s="357"/>
      <c r="G24" s="357"/>
      <c r="H24" s="357"/>
      <c r="I24" s="357"/>
      <c r="J24" s="357"/>
      <c r="K24" s="409"/>
      <c r="L24" s="256">
        <f>SUM('Quality Assessment Tool'!H69:H76)</f>
        <v>40</v>
      </c>
      <c r="M24" s="256">
        <f>SUM('Quality Assessment Tool'!I69:I76)</f>
        <v>0</v>
      </c>
      <c r="N24" s="257">
        <f t="shared" si="2"/>
        <v>0</v>
      </c>
      <c r="O24" s="258" t="str">
        <f>IF(COUNTBLANK('Quality Assessment Tool'!I69:I76)&gt;0,"Pending…","Complete")</f>
        <v>Pending…</v>
      </c>
      <c r="P24" s="252" t="str">
        <f>IF(O24="Pending…","",IF(N24&gt;Settings!$D$7,"Excellent",IF(N24&gt;Settings!$D$6,"Good",IF(N24&gt;Settings!$D$5,"Average","Bad"))))</f>
        <v/>
      </c>
      <c r="Q24" s="3"/>
    </row>
    <row r="25" spans="2:17" s="248" customFormat="1" ht="18" customHeight="1" x14ac:dyDescent="0.25">
      <c r="B25" s="249"/>
      <c r="C25" s="243"/>
      <c r="D25" s="357" t="s">
        <v>1411</v>
      </c>
      <c r="E25" s="357"/>
      <c r="F25" s="357"/>
      <c r="G25" s="357"/>
      <c r="H25" s="357"/>
      <c r="I25" s="357"/>
      <c r="J25" s="357"/>
      <c r="K25" s="409"/>
      <c r="L25" s="256">
        <f>SUM('Quality Assessment Tool'!H78:H80)</f>
        <v>15</v>
      </c>
      <c r="M25" s="256">
        <f>SUM('Quality Assessment Tool'!I78:I80)</f>
        <v>0</v>
      </c>
      <c r="N25" s="257">
        <f t="shared" si="2"/>
        <v>0</v>
      </c>
      <c r="O25" s="258" t="str">
        <f>IF(COUNTBLANK('Quality Assessment Tool'!I78:I80)&gt;0,"Pending…","Complete")</f>
        <v>Pending…</v>
      </c>
      <c r="P25" s="252" t="str">
        <f>IF(O25="Pending…","",IF(N25&gt;Settings!$D$7,"Excellent",IF(N25&gt;Settings!$D$6,"Good",IF(N25&gt;Settings!$D$5,"Average","Bad"))))</f>
        <v/>
      </c>
      <c r="Q25" s="3"/>
    </row>
    <row r="26" spans="2:17" s="248" customFormat="1" ht="32.1" customHeight="1" x14ac:dyDescent="0.25">
      <c r="B26" s="249"/>
      <c r="C26" s="243"/>
      <c r="D26" s="357" t="s">
        <v>1553</v>
      </c>
      <c r="E26" s="357"/>
      <c r="F26" s="357"/>
      <c r="G26" s="357"/>
      <c r="H26" s="357"/>
      <c r="I26" s="357"/>
      <c r="J26" s="357"/>
      <c r="K26" s="409"/>
      <c r="L26" s="256">
        <f>SUM('Quality Assessment Tool'!H82)</f>
        <v>10</v>
      </c>
      <c r="M26" s="256">
        <f>SUM('Quality Assessment Tool'!I82)</f>
        <v>0</v>
      </c>
      <c r="N26" s="257">
        <f t="shared" si="2"/>
        <v>0</v>
      </c>
      <c r="O26" s="258" t="str">
        <f>IF(COUNTBLANK('Quality Assessment Tool'!I82:I82)&gt;0,"Pending…","Complete")</f>
        <v>Pending…</v>
      </c>
      <c r="P26" s="252" t="str">
        <f>IF(O26="Pending…","",IF(N26&gt;Settings!$D$7,"Excellent",IF(N26&gt;Settings!$D$6,"Good",IF(N26&gt;Settings!$D$5,"Average","Bad"))))</f>
        <v/>
      </c>
      <c r="Q26" s="3"/>
    </row>
    <row r="27" spans="2:17" s="248" customFormat="1" ht="48" customHeight="1" x14ac:dyDescent="0.25">
      <c r="B27" s="249"/>
      <c r="C27" s="243"/>
      <c r="D27" s="357" t="s">
        <v>1554</v>
      </c>
      <c r="E27" s="357"/>
      <c r="F27" s="357"/>
      <c r="G27" s="357"/>
      <c r="H27" s="357"/>
      <c r="I27" s="357"/>
      <c r="J27" s="357"/>
      <c r="K27" s="409"/>
      <c r="L27" s="256">
        <f>SUM('Quality Assessment Tool'!H84)</f>
        <v>10</v>
      </c>
      <c r="M27" s="256">
        <f>SUM('Quality Assessment Tool'!I84)</f>
        <v>0</v>
      </c>
      <c r="N27" s="257">
        <f t="shared" si="2"/>
        <v>0</v>
      </c>
      <c r="O27" s="258" t="str">
        <f>IF(COUNTBLANK('Quality Assessment Tool'!I84:I84)&gt;0,"Pending…","Complete")</f>
        <v>Pending…</v>
      </c>
      <c r="P27" s="252" t="str">
        <f>IF(O27="Pending…","",IF(N27&gt;Settings!$D$7,"Excellent",IF(N27&gt;Settings!$D$6,"Good",IF(N27&gt;Settings!$D$5,"Average","Bad"))))</f>
        <v/>
      </c>
      <c r="Q27" s="3"/>
    </row>
    <row r="28" spans="2:17" s="58" customFormat="1" ht="48" customHeight="1" x14ac:dyDescent="0.25">
      <c r="B28" s="244"/>
      <c r="C28" s="412" t="s">
        <v>1555</v>
      </c>
      <c r="D28" s="412"/>
      <c r="E28" s="412"/>
      <c r="F28" s="412"/>
      <c r="G28" s="412"/>
      <c r="H28" s="412"/>
      <c r="I28" s="412"/>
      <c r="J28" s="412"/>
      <c r="K28" s="413"/>
      <c r="L28" s="242">
        <f>SUM(L29:L31)</f>
        <v>60</v>
      </c>
      <c r="M28" s="242">
        <f>SUM(M29:M31)</f>
        <v>0</v>
      </c>
      <c r="N28" s="253">
        <f t="shared" si="2"/>
        <v>0</v>
      </c>
      <c r="O28" s="260" t="str">
        <f>IF(COUNTIF(O29:O31,"Pending…")&gt;0,"Pending…","Complete")</f>
        <v>Pending…</v>
      </c>
      <c r="P28" s="252" t="str">
        <f>IF(O28="Pending…","",IF(N28&gt;Settings!$D$7,"Excellent",IF(N28&gt;Settings!$D$6,"Good",IF(N28&gt;Settings!$D$5,"Average","Bad"))))</f>
        <v/>
      </c>
      <c r="Q28" s="3"/>
    </row>
    <row r="29" spans="2:17" s="248" customFormat="1" ht="32.1" customHeight="1" x14ac:dyDescent="0.25">
      <c r="B29" s="249"/>
      <c r="C29" s="243"/>
      <c r="D29" s="357" t="s">
        <v>1556</v>
      </c>
      <c r="E29" s="357"/>
      <c r="F29" s="357"/>
      <c r="G29" s="357"/>
      <c r="H29" s="357"/>
      <c r="I29" s="357"/>
      <c r="J29" s="357"/>
      <c r="K29" s="409"/>
      <c r="L29" s="256">
        <f>SUM('Quality Assessment Tool'!H87:H90)</f>
        <v>20</v>
      </c>
      <c r="M29" s="256">
        <f>SUM('Quality Assessment Tool'!I87:I90)</f>
        <v>0</v>
      </c>
      <c r="N29" s="257">
        <f t="shared" si="2"/>
        <v>0</v>
      </c>
      <c r="O29" s="258" t="str">
        <f>IF(COUNTBLANK('Quality Assessment Tool'!I87:I90)&gt;0,"Pending…","Complete")</f>
        <v>Pending…</v>
      </c>
      <c r="P29" s="252" t="str">
        <f>IF(O29="Pending…","",IF(N29&gt;Settings!$D$7,"Excellent",IF(N29&gt;Settings!$D$6,"Good",IF(N29&gt;Settings!$D$5,"Average","Bad"))))</f>
        <v/>
      </c>
      <c r="Q29" s="3"/>
    </row>
    <row r="30" spans="2:17" s="248" customFormat="1" ht="32.1" customHeight="1" x14ac:dyDescent="0.25">
      <c r="B30" s="249"/>
      <c r="C30" s="243"/>
      <c r="D30" s="357" t="s">
        <v>1557</v>
      </c>
      <c r="E30" s="357"/>
      <c r="F30" s="357"/>
      <c r="G30" s="357"/>
      <c r="H30" s="357"/>
      <c r="I30" s="357"/>
      <c r="J30" s="357"/>
      <c r="K30" s="409"/>
      <c r="L30" s="256">
        <f>SUM('Quality Assessment Tool'!H92:H95)</f>
        <v>20</v>
      </c>
      <c r="M30" s="256">
        <f>SUM('Quality Assessment Tool'!I92:I95)</f>
        <v>0</v>
      </c>
      <c r="N30" s="257">
        <f t="shared" si="2"/>
        <v>0</v>
      </c>
      <c r="O30" s="258" t="str">
        <f>IF(COUNTBLANK('Quality Assessment Tool'!I92:I95)&gt;0,"Pending…","Complete")</f>
        <v>Pending…</v>
      </c>
      <c r="P30" s="252" t="str">
        <f>IF(O30="Pending…","",IF(N30&gt;Settings!$D$7,"Excellent",IF(N30&gt;Settings!$D$6,"Good",IF(N30&gt;Settings!$D$5,"Average","Bad"))))</f>
        <v/>
      </c>
      <c r="Q30" s="3"/>
    </row>
    <row r="31" spans="2:17" s="248" customFormat="1" ht="18" customHeight="1" x14ac:dyDescent="0.25">
      <c r="B31" s="249"/>
      <c r="C31" s="243"/>
      <c r="D31" s="357" t="s">
        <v>1412</v>
      </c>
      <c r="E31" s="357"/>
      <c r="F31" s="357"/>
      <c r="G31" s="357"/>
      <c r="H31" s="357"/>
      <c r="I31" s="357"/>
      <c r="J31" s="357"/>
      <c r="K31" s="409"/>
      <c r="L31" s="256">
        <f>SUM('Quality Assessment Tool'!H97:H100)</f>
        <v>20</v>
      </c>
      <c r="M31" s="256">
        <f>SUM('Quality Assessment Tool'!I97:I100)</f>
        <v>0</v>
      </c>
      <c r="N31" s="257">
        <f t="shared" si="2"/>
        <v>0</v>
      </c>
      <c r="O31" s="258" t="str">
        <f>IF(COUNTBLANK('Quality Assessment Tool'!I97:I100)&gt;0,"Pending…","Complete")</f>
        <v>Pending…</v>
      </c>
      <c r="P31" s="252" t="str">
        <f>IF(O31="Pending…","",IF(N31&gt;Settings!$D$7,"Excellent",IF(N31&gt;Settings!$D$6,"Good",IF(N31&gt;Settings!$D$5,"Average","Bad"))))</f>
        <v/>
      </c>
      <c r="Q31" s="3"/>
    </row>
    <row r="32" spans="2:17" s="58" customFormat="1" ht="32.1" customHeight="1" x14ac:dyDescent="0.25">
      <c r="B32" s="244"/>
      <c r="C32" s="412" t="s">
        <v>1558</v>
      </c>
      <c r="D32" s="412"/>
      <c r="E32" s="412"/>
      <c r="F32" s="412"/>
      <c r="G32" s="412"/>
      <c r="H32" s="412"/>
      <c r="I32" s="412"/>
      <c r="J32" s="412"/>
      <c r="K32" s="413"/>
      <c r="L32" s="242">
        <f>SUM(L33:L35)</f>
        <v>65</v>
      </c>
      <c r="M32" s="242">
        <f>SUM(M33:M35)</f>
        <v>0</v>
      </c>
      <c r="N32" s="259">
        <f t="shared" si="2"/>
        <v>0</v>
      </c>
      <c r="O32" s="260" t="str">
        <f>IF(COUNTIF(O33:O35,"Pending…")&gt;0,"Pending…","Complete")</f>
        <v>Pending…</v>
      </c>
      <c r="P32" s="252" t="str">
        <f>IF(O32="Pending…","",IF(N32&gt;Settings!$D$7,"Excellent",IF(N32&gt;Settings!$D$6,"Good",IF(N32&gt;Settings!$D$5,"Average","Bad"))))</f>
        <v/>
      </c>
      <c r="Q32" s="3"/>
    </row>
    <row r="33" spans="2:17" s="248" customFormat="1" ht="32.1" customHeight="1" x14ac:dyDescent="0.25">
      <c r="B33" s="249"/>
      <c r="C33" s="243"/>
      <c r="D33" s="357" t="s">
        <v>1413</v>
      </c>
      <c r="E33" s="357"/>
      <c r="F33" s="357"/>
      <c r="G33" s="357"/>
      <c r="H33" s="357"/>
      <c r="I33" s="357"/>
      <c r="J33" s="357"/>
      <c r="K33" s="409"/>
      <c r="L33" s="256">
        <f>SUM('Quality Assessment Tool'!H103:H108)</f>
        <v>45</v>
      </c>
      <c r="M33" s="256">
        <f>SUM('Quality Assessment Tool'!I103:I108)</f>
        <v>0</v>
      </c>
      <c r="N33" s="257">
        <f t="shared" si="2"/>
        <v>0</v>
      </c>
      <c r="O33" s="258" t="str">
        <f>IF(COUNTBLANK('Quality Assessment Tool'!I103:I108)&gt;0,"Pending…","Complete")</f>
        <v>Pending…</v>
      </c>
      <c r="P33" s="252" t="str">
        <f>IF(O33="Pending…","",IF(N33&gt;Settings!$D$7,"Excellent",IF(N33&gt;Settings!$D$6,"Good",IF(N33&gt;Settings!$D$5,"Average","Bad"))))</f>
        <v/>
      </c>
      <c r="Q33" s="3"/>
    </row>
    <row r="34" spans="2:17" s="248" customFormat="1" ht="32.1" customHeight="1" x14ac:dyDescent="0.25">
      <c r="B34" s="249"/>
      <c r="C34" s="243"/>
      <c r="D34" s="357" t="s">
        <v>1414</v>
      </c>
      <c r="E34" s="357"/>
      <c r="F34" s="357"/>
      <c r="G34" s="357"/>
      <c r="H34" s="357"/>
      <c r="I34" s="357"/>
      <c r="J34" s="357"/>
      <c r="K34" s="409"/>
      <c r="L34" s="256">
        <f>SUM('Quality Assessment Tool'!H110)</f>
        <v>10</v>
      </c>
      <c r="M34" s="256">
        <f>SUM('Quality Assessment Tool'!I110)</f>
        <v>0</v>
      </c>
      <c r="N34" s="257">
        <f t="shared" si="2"/>
        <v>0</v>
      </c>
      <c r="O34" s="258" t="str">
        <f>IF(COUNTBLANK('Quality Assessment Tool'!I110:I110)&gt;0,"Pending…","Complete")</f>
        <v>Pending…</v>
      </c>
      <c r="P34" s="252" t="str">
        <f>IF(O34="Pending…","",IF(N34&gt;Settings!$D$7,"Excellent",IF(N34&gt;Settings!$D$6,"Good",IF(N34&gt;Settings!$D$5,"Average","Bad"))))</f>
        <v/>
      </c>
      <c r="Q34" s="3"/>
    </row>
    <row r="35" spans="2:17" s="248" customFormat="1" ht="32.1" customHeight="1" x14ac:dyDescent="0.25">
      <c r="B35" s="249"/>
      <c r="C35" s="243"/>
      <c r="D35" s="357" t="s">
        <v>1415</v>
      </c>
      <c r="E35" s="357"/>
      <c r="F35" s="357"/>
      <c r="G35" s="357"/>
      <c r="H35" s="357"/>
      <c r="I35" s="357"/>
      <c r="J35" s="357"/>
      <c r="K35" s="409"/>
      <c r="L35" s="256">
        <f>SUM('Quality Assessment Tool'!H112)</f>
        <v>10</v>
      </c>
      <c r="M35" s="256">
        <f>SUM('Quality Assessment Tool'!I112)</f>
        <v>0</v>
      </c>
      <c r="N35" s="257">
        <f t="shared" si="2"/>
        <v>0</v>
      </c>
      <c r="O35" s="258" t="str">
        <f>IF(COUNTBLANK('Quality Assessment Tool'!I112:I112)&gt;0,"Pending…","Complete")</f>
        <v>Pending…</v>
      </c>
      <c r="P35" s="252" t="str">
        <f>IF(O35="Pending…","",IF(N35&gt;Settings!$D$7,"Excellent",IF(N35&gt;Settings!$D$6,"Good",IF(N35&gt;Settings!$D$5,"Average","Bad"))))</f>
        <v/>
      </c>
      <c r="Q35" s="3"/>
    </row>
    <row r="37" spans="2:17" s="3" customFormat="1" ht="23.25" x14ac:dyDescent="0.25">
      <c r="B37" s="414" t="s">
        <v>1416</v>
      </c>
      <c r="C37" s="415"/>
      <c r="D37" s="415"/>
      <c r="E37" s="415"/>
      <c r="F37" s="415"/>
      <c r="G37" s="415"/>
      <c r="H37" s="415"/>
      <c r="I37" s="415"/>
      <c r="J37" s="415"/>
      <c r="K37" s="415"/>
      <c r="L37" s="246">
        <f>SUM(L38,L49,L53,L57,L64,L68)</f>
        <v>1432</v>
      </c>
      <c r="M37" s="246">
        <f>SUM(M38,M49,M53,M57,M64,M68)</f>
        <v>0</v>
      </c>
      <c r="N37" s="250">
        <f>M37/L37</f>
        <v>0</v>
      </c>
      <c r="O37" s="251" t="str">
        <f>IF(COUNTIF(O38:O75,"Pending…")&gt;0,"Pending…","Complete")</f>
        <v>Pending…</v>
      </c>
      <c r="P37" s="252" t="str">
        <f>IF(O37="Pending…","",IF(N37&gt;Settings!$D$7,"Excellent",IF(N37&gt;Settings!$D$6,"Good",IF(N37&gt;Settings!$D$5,"Average","Bad"))))</f>
        <v/>
      </c>
    </row>
    <row r="38" spans="2:17" s="58" customFormat="1" ht="31.9" customHeight="1" x14ac:dyDescent="0.25">
      <c r="B38" s="244"/>
      <c r="C38" s="410" t="s">
        <v>1560</v>
      </c>
      <c r="D38" s="410"/>
      <c r="E38" s="410"/>
      <c r="F38" s="410"/>
      <c r="G38" s="410"/>
      <c r="H38" s="410"/>
      <c r="I38" s="410"/>
      <c r="J38" s="410"/>
      <c r="K38" s="411"/>
      <c r="L38" s="242">
        <f>SUM(L39:L48)</f>
        <v>337</v>
      </c>
      <c r="M38" s="242">
        <f>SUM(M39:M48)</f>
        <v>0</v>
      </c>
      <c r="N38" s="253">
        <f>M38/L38</f>
        <v>0</v>
      </c>
      <c r="O38" s="254" t="str">
        <f>IF(COUNTIF(O39:O48,"Pending…")&gt;0,"Pending…","Complete")</f>
        <v>Pending…</v>
      </c>
      <c r="P38" s="252" t="str">
        <f>IF(O38="Pending…","",IF(N38&gt;Settings!$D$7,"Excellent",IF(N38&gt;Settings!$D$6,"Good",IF(N38&gt;Settings!$D$5,"Average","Bad"))))</f>
        <v/>
      </c>
      <c r="Q38" s="3"/>
    </row>
    <row r="39" spans="2:17" s="248" customFormat="1" ht="18" customHeight="1" x14ac:dyDescent="0.25">
      <c r="B39" s="249"/>
      <c r="C39" s="243"/>
      <c r="D39" s="357" t="s">
        <v>1561</v>
      </c>
      <c r="E39" s="357"/>
      <c r="F39" s="357"/>
      <c r="G39" s="357"/>
      <c r="H39" s="357"/>
      <c r="I39" s="357"/>
      <c r="J39" s="357"/>
      <c r="K39" s="409"/>
      <c r="L39" s="256">
        <f>SUM('Quality Assessment Tool'!H117:H120)</f>
        <v>20</v>
      </c>
      <c r="M39" s="256">
        <f>SUM('Quality Assessment Tool'!I117:I120)</f>
        <v>0</v>
      </c>
      <c r="N39" s="257">
        <f>M39/L39</f>
        <v>0</v>
      </c>
      <c r="O39" s="258" t="str">
        <f>IF(COUNTBLANK('Quality Assessment Tool'!I117:I120)&gt;0,"Pending…","Complete")</f>
        <v>Pending…</v>
      </c>
      <c r="P39" s="252" t="str">
        <f>IF(O39="Pending…","",IF(N39&gt;Settings!$D$7,"Excellent",IF(N39&gt;Settings!$D$6,"Good",IF(N39&gt;Settings!$D$5,"Average","Bad"))))</f>
        <v/>
      </c>
      <c r="Q39" s="3"/>
    </row>
    <row r="40" spans="2:17" s="248" customFormat="1" ht="18" customHeight="1" x14ac:dyDescent="0.25">
      <c r="B40" s="249"/>
      <c r="C40" s="243"/>
      <c r="D40" s="357" t="s">
        <v>1562</v>
      </c>
      <c r="E40" s="357"/>
      <c r="F40" s="357"/>
      <c r="G40" s="357"/>
      <c r="H40" s="357"/>
      <c r="I40" s="357"/>
      <c r="J40" s="357"/>
      <c r="K40" s="409"/>
      <c r="L40" s="256">
        <f>SUM('Quality Assessment Tool'!H122:H146)</f>
        <v>130</v>
      </c>
      <c r="M40" s="256">
        <f>SUM('Quality Assessment Tool'!I122:I146)</f>
        <v>0</v>
      </c>
      <c r="N40" s="257">
        <f t="shared" ref="N40:N48" si="3">M40/L40</f>
        <v>0</v>
      </c>
      <c r="O40" s="258" t="str">
        <f>IF(COUNTBLANK('Quality Assessment Tool'!I122:I146)&gt;0,"Pending…","Complete")</f>
        <v>Pending…</v>
      </c>
      <c r="P40" s="252" t="str">
        <f>IF(O40="Pending…","",IF(N40&gt;Settings!$D$7,"Excellent",IF(N40&gt;Settings!$D$6,"Good",IF(N40&gt;Settings!$D$5,"Average","Bad"))))</f>
        <v/>
      </c>
      <c r="Q40" s="3"/>
    </row>
    <row r="41" spans="2:17" s="248" customFormat="1" ht="31.9" customHeight="1" x14ac:dyDescent="0.25">
      <c r="B41" s="249"/>
      <c r="C41" s="243"/>
      <c r="D41" s="357" t="s">
        <v>1565</v>
      </c>
      <c r="E41" s="357"/>
      <c r="F41" s="357"/>
      <c r="G41" s="357"/>
      <c r="H41" s="357"/>
      <c r="I41" s="357"/>
      <c r="J41" s="357"/>
      <c r="K41" s="409"/>
      <c r="L41" s="256">
        <f>SUM('Quality Assessment Tool'!H148:H150)</f>
        <v>30</v>
      </c>
      <c r="M41" s="256">
        <f>SUM('Quality Assessment Tool'!I148:I150)</f>
        <v>0</v>
      </c>
      <c r="N41" s="257">
        <f t="shared" si="3"/>
        <v>0</v>
      </c>
      <c r="O41" s="258" t="str">
        <f>IF(COUNTBLANK('Quality Assessment Tool'!I148:I150)&gt;0,"Pending…","Complete")</f>
        <v>Pending…</v>
      </c>
      <c r="P41" s="252" t="str">
        <f>IF(O41="Pending…","",IF(N41&gt;Settings!$D$7,"Excellent",IF(N41&gt;Settings!$D$6,"Good",IF(N41&gt;Settings!$D$5,"Average","Bad"))))</f>
        <v/>
      </c>
      <c r="Q41" s="3"/>
    </row>
    <row r="42" spans="2:17" s="248" customFormat="1" ht="18" customHeight="1" x14ac:dyDescent="0.25">
      <c r="B42" s="249"/>
      <c r="C42" s="243"/>
      <c r="D42" s="357" t="s">
        <v>1566</v>
      </c>
      <c r="E42" s="357"/>
      <c r="F42" s="357"/>
      <c r="G42" s="357"/>
      <c r="H42" s="357"/>
      <c r="I42" s="357"/>
      <c r="J42" s="357"/>
      <c r="K42" s="409"/>
      <c r="L42" s="256">
        <f>SUM('Quality Assessment Tool'!H152:H153)</f>
        <v>15</v>
      </c>
      <c r="M42" s="256">
        <f>SUM('Quality Assessment Tool'!I152:I153)</f>
        <v>0</v>
      </c>
      <c r="N42" s="257">
        <f t="shared" si="3"/>
        <v>0</v>
      </c>
      <c r="O42" s="258" t="str">
        <f>IF(COUNTBLANK('Quality Assessment Tool'!I152:I153)&gt;0,"Pending…","Complete")</f>
        <v>Pending…</v>
      </c>
      <c r="P42" s="252" t="str">
        <f>IF(O42="Pending…","",IF(N42&gt;Settings!$D$7,"Excellent",IF(N42&gt;Settings!$D$6,"Good",IF(N42&gt;Settings!$D$5,"Average","Bad"))))</f>
        <v/>
      </c>
      <c r="Q42" s="3"/>
    </row>
    <row r="43" spans="2:17" s="248" customFormat="1" ht="31.9" customHeight="1" x14ac:dyDescent="0.25">
      <c r="B43" s="249"/>
      <c r="C43" s="243"/>
      <c r="D43" s="357" t="s">
        <v>1568</v>
      </c>
      <c r="E43" s="357"/>
      <c r="F43" s="357"/>
      <c r="G43" s="357"/>
      <c r="H43" s="357"/>
      <c r="I43" s="357"/>
      <c r="J43" s="357"/>
      <c r="K43" s="409"/>
      <c r="L43" s="256">
        <f>SUM('Quality Assessment Tool'!H155:H156)</f>
        <v>10</v>
      </c>
      <c r="M43" s="256">
        <f>SUM('Quality Assessment Tool'!I155:I156)</f>
        <v>0</v>
      </c>
      <c r="N43" s="257">
        <f t="shared" si="3"/>
        <v>0</v>
      </c>
      <c r="O43" s="258" t="str">
        <f>IF(COUNTBLANK('Quality Assessment Tool'!I155:I156)&gt;0,"Pending…","Complete")</f>
        <v>Pending…</v>
      </c>
      <c r="P43" s="252" t="str">
        <f>IF(O43="Pending…","",IF(N43&gt;Settings!$D$7,"Excellent",IF(N43&gt;Settings!$D$6,"Good",IF(N43&gt;Settings!$D$5,"Average","Bad"))))</f>
        <v/>
      </c>
      <c r="Q43" s="3"/>
    </row>
    <row r="44" spans="2:17" s="248" customFormat="1" ht="18" customHeight="1" x14ac:dyDescent="0.25">
      <c r="B44" s="249"/>
      <c r="C44" s="243"/>
      <c r="D44" s="357" t="s">
        <v>1571</v>
      </c>
      <c r="E44" s="357"/>
      <c r="F44" s="357"/>
      <c r="G44" s="357"/>
      <c r="H44" s="357"/>
      <c r="I44" s="357"/>
      <c r="J44" s="357"/>
      <c r="K44" s="409"/>
      <c r="L44" s="256">
        <f>SUM('Quality Assessment Tool'!H158:H161)</f>
        <v>20</v>
      </c>
      <c r="M44" s="256">
        <f>SUM('Quality Assessment Tool'!I158:I161)</f>
        <v>0</v>
      </c>
      <c r="N44" s="257">
        <f t="shared" si="3"/>
        <v>0</v>
      </c>
      <c r="O44" s="258" t="str">
        <f>IF(COUNTBLANK('Quality Assessment Tool'!I158:I161)&gt;0,"Pending…","Complete")</f>
        <v>Pending…</v>
      </c>
      <c r="P44" s="252" t="str">
        <f>IF(O44="Pending…","",IF(N44&gt;Settings!$D$7,"Excellent",IF(N44&gt;Settings!$D$6,"Good",IF(N44&gt;Settings!$D$5,"Average","Bad"))))</f>
        <v/>
      </c>
      <c r="Q44" s="3"/>
    </row>
    <row r="45" spans="2:17" s="248" customFormat="1" ht="18" customHeight="1" x14ac:dyDescent="0.25">
      <c r="B45" s="249"/>
      <c r="C45" s="243"/>
      <c r="D45" s="357" t="s">
        <v>1572</v>
      </c>
      <c r="E45" s="357"/>
      <c r="F45" s="357"/>
      <c r="G45" s="357"/>
      <c r="H45" s="357"/>
      <c r="I45" s="357"/>
      <c r="J45" s="357"/>
      <c r="K45" s="409"/>
      <c r="L45" s="256">
        <f>SUM('Quality Assessment Tool'!H163:H166)</f>
        <v>25</v>
      </c>
      <c r="M45" s="256">
        <f>SUM('Quality Assessment Tool'!I163:I166)</f>
        <v>0</v>
      </c>
      <c r="N45" s="257">
        <f t="shared" si="3"/>
        <v>0</v>
      </c>
      <c r="O45" s="258" t="str">
        <f>IF(COUNTBLANK('Quality Assessment Tool'!I163:I166)&gt;0,"Pending…","Complete")</f>
        <v>Pending…</v>
      </c>
      <c r="P45" s="252" t="str">
        <f>IF(O45="Pending…","",IF(N45&gt;Settings!$D$7,"Excellent",IF(N45&gt;Settings!$D$6,"Good",IF(N45&gt;Settings!$D$5,"Average","Bad"))))</f>
        <v/>
      </c>
      <c r="Q45" s="3"/>
    </row>
    <row r="46" spans="2:17" s="248" customFormat="1" ht="18" customHeight="1" x14ac:dyDescent="0.25">
      <c r="B46" s="249"/>
      <c r="C46" s="243"/>
      <c r="D46" s="357" t="s">
        <v>1573</v>
      </c>
      <c r="E46" s="357"/>
      <c r="F46" s="357"/>
      <c r="G46" s="357"/>
      <c r="H46" s="357"/>
      <c r="I46" s="357"/>
      <c r="J46" s="357"/>
      <c r="K46" s="409"/>
      <c r="L46" s="256">
        <f>SUM('Quality Assessment Tool'!H168:H185)</f>
        <v>62</v>
      </c>
      <c r="M46" s="256">
        <f>SUM('Quality Assessment Tool'!I168:I185)</f>
        <v>0</v>
      </c>
      <c r="N46" s="257">
        <f t="shared" si="3"/>
        <v>0</v>
      </c>
      <c r="O46" s="258" t="str">
        <f>IF(COUNTBLANK('Quality Assessment Tool'!I168:I185)&gt;0,"Pending…","Complete")</f>
        <v>Pending…</v>
      </c>
      <c r="P46" s="252"/>
      <c r="Q46" s="3"/>
    </row>
    <row r="47" spans="2:17" s="248" customFormat="1" ht="18" customHeight="1" x14ac:dyDescent="0.25">
      <c r="B47" s="249"/>
      <c r="C47" s="243"/>
      <c r="D47" s="357" t="s">
        <v>1574</v>
      </c>
      <c r="E47" s="357"/>
      <c r="F47" s="357"/>
      <c r="G47" s="357"/>
      <c r="H47" s="357"/>
      <c r="I47" s="357"/>
      <c r="J47" s="357"/>
      <c r="K47" s="409"/>
      <c r="L47" s="256">
        <f>SUM('Quality Assessment Tool'!H187:H188)</f>
        <v>10</v>
      </c>
      <c r="M47" s="256">
        <f>SUM('Quality Assessment Tool'!I187:I188)</f>
        <v>0</v>
      </c>
      <c r="N47" s="257">
        <f t="shared" si="3"/>
        <v>0</v>
      </c>
      <c r="O47" s="258" t="str">
        <f>IF(COUNTBLANK('Quality Assessment Tool'!I187:I188)&gt;0,"Pending…","Complete")</f>
        <v>Pending…</v>
      </c>
      <c r="P47" s="252"/>
      <c r="Q47" s="3"/>
    </row>
    <row r="48" spans="2:17" s="248" customFormat="1" ht="18" customHeight="1" x14ac:dyDescent="0.25">
      <c r="B48" s="249"/>
      <c r="C48" s="243"/>
      <c r="D48" s="357" t="s">
        <v>1575</v>
      </c>
      <c r="E48" s="357"/>
      <c r="F48" s="357"/>
      <c r="G48" s="357"/>
      <c r="H48" s="357"/>
      <c r="I48" s="357"/>
      <c r="J48" s="357"/>
      <c r="K48" s="409"/>
      <c r="L48" s="256">
        <f>SUM('Quality Assessment Tool'!H190:H191)</f>
        <v>15</v>
      </c>
      <c r="M48" s="256">
        <f>SUM('Quality Assessment Tool'!I190:I191)</f>
        <v>0</v>
      </c>
      <c r="N48" s="257">
        <f t="shared" si="3"/>
        <v>0</v>
      </c>
      <c r="O48" s="258" t="str">
        <f>IF(COUNTBLANK('Quality Assessment Tool'!I190:I191)&gt;0,"Pending…","Complete")</f>
        <v>Pending…</v>
      </c>
      <c r="P48" s="252"/>
      <c r="Q48" s="3"/>
    </row>
    <row r="49" spans="1:17" ht="18.75" x14ac:dyDescent="0.25">
      <c r="A49" s="58"/>
      <c r="B49" s="241"/>
      <c r="C49" s="410" t="s">
        <v>1576</v>
      </c>
      <c r="D49" s="410"/>
      <c r="E49" s="410"/>
      <c r="F49" s="410"/>
      <c r="G49" s="410"/>
      <c r="H49" s="410"/>
      <c r="I49" s="410"/>
      <c r="J49" s="410"/>
      <c r="K49" s="411"/>
      <c r="L49" s="242">
        <f>SUM(L50:L52)</f>
        <v>60</v>
      </c>
      <c r="M49" s="242">
        <f>SUM(M50:M52)</f>
        <v>0</v>
      </c>
      <c r="N49" s="253">
        <f>M49/L49</f>
        <v>0</v>
      </c>
      <c r="O49" s="254" t="str">
        <f>IF(COUNTIF(O50:O52,"Pending…")&gt;0,"Pending…","Complete")</f>
        <v>Pending…</v>
      </c>
      <c r="P49" s="252" t="str">
        <f>IF(O49="Pending…","",IF(N49&gt;Settings!$D$7,"Excellent",IF(N49&gt;Settings!$D$6,"Good",IF(N49&gt;Settings!$D$5,"Average","Bad"))))</f>
        <v/>
      </c>
      <c r="Q49" s="3"/>
    </row>
    <row r="50" spans="1:17" ht="18" customHeight="1" x14ac:dyDescent="0.25">
      <c r="A50" s="248"/>
      <c r="B50" s="249"/>
      <c r="C50" s="243"/>
      <c r="D50" s="357" t="s">
        <v>1577</v>
      </c>
      <c r="E50" s="357"/>
      <c r="F50" s="357"/>
      <c r="G50" s="357"/>
      <c r="H50" s="357"/>
      <c r="I50" s="357"/>
      <c r="J50" s="357"/>
      <c r="K50" s="409"/>
      <c r="L50" s="256">
        <f>SUM('Quality Assessment Tool'!H194)</f>
        <v>10</v>
      </c>
      <c r="M50" s="256">
        <f>SUM('Quality Assessment Tool'!I194)</f>
        <v>0</v>
      </c>
      <c r="N50" s="257">
        <f t="shared" ref="N50:N73" si="4">M50/L50</f>
        <v>0</v>
      </c>
      <c r="O50" s="258" t="str">
        <f>IF(COUNTBLANK('Quality Assessment Tool'!I194:I194)&gt;0,"Pending…","Complete")</f>
        <v>Pending…</v>
      </c>
      <c r="P50" s="252" t="str">
        <f>IF(O50="Pending…","",IF(N50&gt;Settings!$D$7,"Excellent",IF(N50&gt;Settings!$D$6,"Good",IF(N50&gt;Settings!$D$5,"Average","Bad"))))</f>
        <v/>
      </c>
      <c r="Q50" s="3"/>
    </row>
    <row r="51" spans="1:17" ht="18" customHeight="1" x14ac:dyDescent="0.25">
      <c r="A51" s="248"/>
      <c r="B51" s="249"/>
      <c r="C51" s="243"/>
      <c r="D51" s="357" t="s">
        <v>1579</v>
      </c>
      <c r="E51" s="357"/>
      <c r="F51" s="357"/>
      <c r="G51" s="357"/>
      <c r="H51" s="357"/>
      <c r="I51" s="357"/>
      <c r="J51" s="357"/>
      <c r="K51" s="409"/>
      <c r="L51" s="256">
        <f>SUM('Quality Assessment Tool'!H196:H200)</f>
        <v>25</v>
      </c>
      <c r="M51" s="256">
        <f>SUM('Quality Assessment Tool'!I196:I200)</f>
        <v>0</v>
      </c>
      <c r="N51" s="257">
        <f t="shared" si="4"/>
        <v>0</v>
      </c>
      <c r="O51" s="258" t="str">
        <f>IF(COUNTBLANK('Quality Assessment Tool'!I196:I200)&gt;0,"Pending…","Complete")</f>
        <v>Pending…</v>
      </c>
      <c r="P51" s="252" t="str">
        <f>IF(O51="Pending…","",IF(N51&gt;Settings!$D$7,"Excellent",IF(N51&gt;Settings!$D$6,"Good",IF(N51&gt;Settings!$D$5,"Average","Bad"))))</f>
        <v/>
      </c>
      <c r="Q51" s="3"/>
    </row>
    <row r="52" spans="1:17" ht="18" customHeight="1" x14ac:dyDescent="0.25">
      <c r="A52" s="248"/>
      <c r="B52" s="249"/>
      <c r="C52" s="243"/>
      <c r="D52" s="357" t="s">
        <v>1417</v>
      </c>
      <c r="E52" s="357"/>
      <c r="F52" s="357"/>
      <c r="G52" s="357"/>
      <c r="H52" s="357"/>
      <c r="I52" s="357"/>
      <c r="J52" s="357"/>
      <c r="K52" s="409"/>
      <c r="L52" s="256">
        <f>SUM('Quality Assessment Tool'!H202:H205)</f>
        <v>25</v>
      </c>
      <c r="M52" s="256">
        <f>SUM('Quality Assessment Tool'!I202:I205)</f>
        <v>0</v>
      </c>
      <c r="N52" s="257">
        <f t="shared" si="4"/>
        <v>0</v>
      </c>
      <c r="O52" s="258" t="str">
        <f>IF(COUNTBLANK('Quality Assessment Tool'!I202:I205)&gt;0,"Pending…","Complete")</f>
        <v>Pending…</v>
      </c>
      <c r="P52" s="252" t="str">
        <f>IF(O52="Pending…","",IF(N52&gt;Settings!$D$7,"Excellent",IF(N52&gt;Settings!$D$6,"Good",IF(N52&gt;Settings!$D$5,"Average","Bad"))))</f>
        <v/>
      </c>
      <c r="Q52" s="3"/>
    </row>
    <row r="53" spans="1:17" ht="18.75" x14ac:dyDescent="0.25">
      <c r="A53" s="58"/>
      <c r="B53" s="241"/>
      <c r="C53" s="410" t="s">
        <v>1580</v>
      </c>
      <c r="D53" s="410"/>
      <c r="E53" s="410"/>
      <c r="F53" s="410"/>
      <c r="G53" s="410"/>
      <c r="H53" s="410"/>
      <c r="I53" s="410"/>
      <c r="J53" s="410"/>
      <c r="K53" s="411"/>
      <c r="L53" s="242">
        <f>SUM(L54:L56)</f>
        <v>50</v>
      </c>
      <c r="M53" s="242">
        <f>SUM(M54:M56)</f>
        <v>0</v>
      </c>
      <c r="N53" s="253">
        <f>M53/L53</f>
        <v>0</v>
      </c>
      <c r="O53" s="254" t="str">
        <f>IF(COUNTIF(O54:O56,"Pending…")&gt;0,"Pending…","Complete")</f>
        <v>Pending…</v>
      </c>
      <c r="P53" s="252" t="str">
        <f>IF(O53="Pending…","",IF(N53&gt;Settings!$D$7,"Excellent",IF(N53&gt;Settings!$D$6,"Good",IF(N53&gt;Settings!$D$5,"Average","Bad"))))</f>
        <v/>
      </c>
      <c r="Q53" s="3"/>
    </row>
    <row r="54" spans="1:17" ht="18" customHeight="1" x14ac:dyDescent="0.25">
      <c r="A54" s="248"/>
      <c r="B54" s="249"/>
      <c r="C54" s="243"/>
      <c r="D54" s="357" t="s">
        <v>1581</v>
      </c>
      <c r="E54" s="357"/>
      <c r="F54" s="357"/>
      <c r="G54" s="357"/>
      <c r="H54" s="357"/>
      <c r="I54" s="357"/>
      <c r="J54" s="357"/>
      <c r="K54" s="409"/>
      <c r="L54" s="256">
        <f>SUM('Quality Assessment Tool'!H208:H210)</f>
        <v>15</v>
      </c>
      <c r="M54" s="256">
        <f>SUM('Quality Assessment Tool'!I208:I210)</f>
        <v>0</v>
      </c>
      <c r="N54" s="257">
        <f t="shared" si="4"/>
        <v>0</v>
      </c>
      <c r="O54" s="258" t="str">
        <f>IF(COUNTBLANK('Quality Assessment Tool'!I208:I210)&gt;0,"Pending…","Complete")</f>
        <v>Pending…</v>
      </c>
      <c r="P54" s="252" t="str">
        <f>IF(O54="Pending…","",IF(N54&gt;Settings!$D$7,"Excellent",IF(N54&gt;Settings!$D$6,"Good",IF(N54&gt;Settings!$D$5,"Average","Bad"))))</f>
        <v/>
      </c>
      <c r="Q54" s="3"/>
    </row>
    <row r="55" spans="1:17" ht="18" customHeight="1" x14ac:dyDescent="0.25">
      <c r="A55" s="248"/>
      <c r="B55" s="249"/>
      <c r="C55" s="243"/>
      <c r="D55" s="357" t="s">
        <v>1582</v>
      </c>
      <c r="E55" s="357"/>
      <c r="F55" s="357"/>
      <c r="G55" s="357"/>
      <c r="H55" s="357"/>
      <c r="I55" s="357"/>
      <c r="J55" s="357"/>
      <c r="K55" s="409"/>
      <c r="L55" s="256">
        <f>SUM('Quality Assessment Tool'!H212:H215)</f>
        <v>20</v>
      </c>
      <c r="M55" s="256">
        <f>SUM('Quality Assessment Tool'!I212:I215)</f>
        <v>0</v>
      </c>
      <c r="N55" s="257">
        <f t="shared" si="4"/>
        <v>0</v>
      </c>
      <c r="O55" s="258" t="str">
        <f>IF(COUNTBLANK('Quality Assessment Tool'!I212:I215)&gt;0,"Pending…","Complete")</f>
        <v>Pending…</v>
      </c>
      <c r="P55" s="252" t="str">
        <f>IF(O55="Pending…","",IF(N55&gt;Settings!$D$7,"Excellent",IF(N55&gt;Settings!$D$6,"Good",IF(N55&gt;Settings!$D$5,"Average","Bad"))))</f>
        <v/>
      </c>
      <c r="Q55" s="3"/>
    </row>
    <row r="56" spans="1:17" ht="31.9" customHeight="1" x14ac:dyDescent="0.25">
      <c r="A56" s="248"/>
      <c r="B56" s="249"/>
      <c r="C56" s="243"/>
      <c r="D56" s="357" t="s">
        <v>1418</v>
      </c>
      <c r="E56" s="357"/>
      <c r="F56" s="357"/>
      <c r="G56" s="357"/>
      <c r="H56" s="357"/>
      <c r="I56" s="357"/>
      <c r="J56" s="357"/>
      <c r="K56" s="409"/>
      <c r="L56" s="256">
        <f>SUM('Quality Assessment Tool'!H217:H219)</f>
        <v>15</v>
      </c>
      <c r="M56" s="256">
        <f>SUM('Quality Assessment Tool'!I217:I219)</f>
        <v>0</v>
      </c>
      <c r="N56" s="257">
        <f t="shared" si="4"/>
        <v>0</v>
      </c>
      <c r="O56" s="258" t="str">
        <f>IF(COUNTBLANK('Quality Assessment Tool'!I217:I219)&gt;0,"Pending…","Complete")</f>
        <v>Pending…</v>
      </c>
      <c r="P56" s="252" t="str">
        <f>IF(O56="Pending…","",IF(N56&gt;Settings!$D$7,"Excellent",IF(N56&gt;Settings!$D$6,"Good",IF(N56&gt;Settings!$D$5,"Average","Bad"))))</f>
        <v/>
      </c>
      <c r="Q56" s="3"/>
    </row>
    <row r="57" spans="1:17" ht="31.9" customHeight="1" x14ac:dyDescent="0.25">
      <c r="A57" s="58"/>
      <c r="B57" s="244"/>
      <c r="C57" s="410" t="s">
        <v>1583</v>
      </c>
      <c r="D57" s="410"/>
      <c r="E57" s="410"/>
      <c r="F57" s="410"/>
      <c r="G57" s="410"/>
      <c r="H57" s="410"/>
      <c r="I57" s="410"/>
      <c r="J57" s="410"/>
      <c r="K57" s="411"/>
      <c r="L57" s="242">
        <f>SUM(L58:L63)</f>
        <v>225</v>
      </c>
      <c r="M57" s="242">
        <f>SUM(M58:M63)</f>
        <v>0</v>
      </c>
      <c r="N57" s="253">
        <f>M57/L57</f>
        <v>0</v>
      </c>
      <c r="O57" s="254" t="str">
        <f>IF(COUNTIF(O58:O63,"Pending…")&gt;0,"Pending…","Complete")</f>
        <v>Pending…</v>
      </c>
      <c r="P57" s="252" t="str">
        <f>IF(O57="Pending…","",IF(N57&gt;Settings!$D$7,"Excellent",IF(N57&gt;Settings!$D$6,"Good",IF(N57&gt;Settings!$D$5,"Average","Bad"))))</f>
        <v/>
      </c>
      <c r="Q57" s="3"/>
    </row>
    <row r="58" spans="1:17" ht="18" customHeight="1" x14ac:dyDescent="0.25">
      <c r="A58" s="248"/>
      <c r="B58" s="249"/>
      <c r="C58" s="243"/>
      <c r="D58" s="357" t="s">
        <v>1584</v>
      </c>
      <c r="E58" s="357"/>
      <c r="F58" s="357"/>
      <c r="G58" s="357"/>
      <c r="H58" s="357"/>
      <c r="I58" s="357"/>
      <c r="J58" s="357"/>
      <c r="K58" s="409"/>
      <c r="L58" s="256">
        <f>SUM('Quality Assessment Tool'!H222)</f>
        <v>10</v>
      </c>
      <c r="M58" s="256">
        <f>SUM('Quality Assessment Tool'!I222)</f>
        <v>0</v>
      </c>
      <c r="N58" s="257">
        <f t="shared" si="4"/>
        <v>0</v>
      </c>
      <c r="O58" s="258" t="str">
        <f>IF(COUNTBLANK('Quality Assessment Tool'!I222:I222)&gt;0,"Pending…","Complete")</f>
        <v>Pending…</v>
      </c>
      <c r="P58" s="252" t="str">
        <f>IF(O58="Pending…","",IF(N58&gt;Settings!$D$7,"Excellent",IF(N58&gt;Settings!$D$6,"Good",IF(N58&gt;Settings!$D$5,"Average","Bad"))))</f>
        <v/>
      </c>
      <c r="Q58" s="3"/>
    </row>
    <row r="59" spans="1:17" ht="31.9" customHeight="1" x14ac:dyDescent="0.25">
      <c r="A59" s="248"/>
      <c r="B59" s="249"/>
      <c r="C59" s="243"/>
      <c r="D59" s="357" t="s">
        <v>1585</v>
      </c>
      <c r="E59" s="357"/>
      <c r="F59" s="357"/>
      <c r="G59" s="357"/>
      <c r="H59" s="357"/>
      <c r="I59" s="357"/>
      <c r="J59" s="357"/>
      <c r="K59" s="409"/>
      <c r="L59" s="256">
        <f>SUM('Quality Assessment Tool'!H224:H225)</f>
        <v>20</v>
      </c>
      <c r="M59" s="256">
        <f>SUM('Quality Assessment Tool'!I224:I225)</f>
        <v>0</v>
      </c>
      <c r="N59" s="257">
        <f t="shared" si="4"/>
        <v>0</v>
      </c>
      <c r="O59" s="258" t="str">
        <f>IF(COUNTBLANK('Quality Assessment Tool'!I224:I225)&gt;0,"Pending…","Complete")</f>
        <v>Pending…</v>
      </c>
      <c r="P59" s="252" t="str">
        <f>IF(O59="Pending…","",IF(N59&gt;Settings!$D$7,"Excellent",IF(N59&gt;Settings!$D$6,"Good",IF(N59&gt;Settings!$D$5,"Average","Bad"))))</f>
        <v/>
      </c>
      <c r="Q59" s="3"/>
    </row>
    <row r="60" spans="1:17" ht="31.9" customHeight="1" x14ac:dyDescent="0.25">
      <c r="A60" s="248"/>
      <c r="B60" s="249"/>
      <c r="C60" s="243"/>
      <c r="D60" s="357" t="s">
        <v>1587</v>
      </c>
      <c r="E60" s="357"/>
      <c r="F60" s="357"/>
      <c r="G60" s="357"/>
      <c r="H60" s="357"/>
      <c r="I60" s="357"/>
      <c r="J60" s="357"/>
      <c r="K60" s="409"/>
      <c r="L60" s="256">
        <f>SUM('Quality Assessment Tool'!H227:H230)</f>
        <v>40</v>
      </c>
      <c r="M60" s="256">
        <f>SUM('Quality Assessment Tool'!I227:I230)</f>
        <v>0</v>
      </c>
      <c r="N60" s="257">
        <f t="shared" si="4"/>
        <v>0</v>
      </c>
      <c r="O60" s="258" t="str">
        <f>IF(COUNTBLANK('Quality Assessment Tool'!I227:I230)&gt;0,"Pending…","Complete")</f>
        <v>Pending…</v>
      </c>
      <c r="P60" s="252" t="str">
        <f>IF(O60="Pending…","",IF(N60&gt;Settings!$D$7,"Excellent",IF(N60&gt;Settings!$D$6,"Good",IF(N60&gt;Settings!$D$5,"Average","Bad"))))</f>
        <v/>
      </c>
      <c r="Q60" s="3"/>
    </row>
    <row r="61" spans="1:17" ht="18" customHeight="1" x14ac:dyDescent="0.25">
      <c r="A61" s="248"/>
      <c r="B61" s="249"/>
      <c r="C61" s="243"/>
      <c r="D61" s="357" t="s">
        <v>1419</v>
      </c>
      <c r="E61" s="357"/>
      <c r="F61" s="357"/>
      <c r="G61" s="357"/>
      <c r="H61" s="357"/>
      <c r="I61" s="357"/>
      <c r="J61" s="357"/>
      <c r="K61" s="409"/>
      <c r="L61" s="256">
        <f>SUM('Quality Assessment Tool'!H232:H234)</f>
        <v>25</v>
      </c>
      <c r="M61" s="256">
        <f>SUM('Quality Assessment Tool'!I232:I234)</f>
        <v>0</v>
      </c>
      <c r="N61" s="257">
        <f t="shared" si="4"/>
        <v>0</v>
      </c>
      <c r="O61" s="258" t="str">
        <f>IF(COUNTBLANK('Quality Assessment Tool'!I232:I234)&gt;0,"Pending…","Complete")</f>
        <v>Pending…</v>
      </c>
      <c r="P61" s="252" t="str">
        <f>IF(O61="Pending…","",IF(N61&gt;Settings!$D$7,"Excellent",IF(N61&gt;Settings!$D$6,"Good",IF(N61&gt;Settings!$D$5,"Average","Bad"))))</f>
        <v/>
      </c>
      <c r="Q61" s="3"/>
    </row>
    <row r="62" spans="1:17" ht="18" customHeight="1" x14ac:dyDescent="0.25">
      <c r="A62" s="248"/>
      <c r="B62" s="249"/>
      <c r="C62" s="243"/>
      <c r="D62" s="357" t="s">
        <v>1510</v>
      </c>
      <c r="E62" s="357"/>
      <c r="F62" s="357"/>
      <c r="G62" s="357"/>
      <c r="H62" s="357"/>
      <c r="I62" s="357"/>
      <c r="J62" s="357"/>
      <c r="K62" s="409"/>
      <c r="L62" s="256">
        <f>SUM('Quality Assessment Tool'!H236:H242)</f>
        <v>70</v>
      </c>
      <c r="M62" s="256">
        <f>SUM('Quality Assessment Tool'!I236:I242)</f>
        <v>0</v>
      </c>
      <c r="N62" s="257">
        <f t="shared" si="4"/>
        <v>0</v>
      </c>
      <c r="O62" s="258" t="str">
        <f>IF(COUNTBLANK('Quality Assessment Tool'!I236:I242)&gt;0,"Pending…","Complete")</f>
        <v>Pending…</v>
      </c>
      <c r="P62" s="252" t="str">
        <f>IF(O62="Pending…","",IF(N62&gt;Settings!$D$7,"Excellent",IF(N62&gt;Settings!$D$6,"Good",IF(N62&gt;Settings!$D$5,"Average","Bad"))))</f>
        <v/>
      </c>
      <c r="Q62" s="3"/>
    </row>
    <row r="63" spans="1:17" ht="18" customHeight="1" x14ac:dyDescent="0.25">
      <c r="A63" s="248"/>
      <c r="B63" s="249"/>
      <c r="C63" s="243"/>
      <c r="D63" s="357" t="s">
        <v>1618</v>
      </c>
      <c r="E63" s="357"/>
      <c r="F63" s="357"/>
      <c r="G63" s="357"/>
      <c r="H63" s="357"/>
      <c r="I63" s="357"/>
      <c r="J63" s="357"/>
      <c r="K63" s="409"/>
      <c r="L63" s="256">
        <f>SUM('Quality Assessment Tool'!H244:H252)</f>
        <v>60</v>
      </c>
      <c r="M63" s="256">
        <f>SUM('Quality Assessment Tool'!I244:I252)</f>
        <v>0</v>
      </c>
      <c r="N63" s="257">
        <f t="shared" si="4"/>
        <v>0</v>
      </c>
      <c r="O63" s="258" t="str">
        <f>IF(COUNTBLANK('Quality Assessment Tool'!I244:I252)&gt;0,"Pending…","Complete")</f>
        <v>Pending…</v>
      </c>
      <c r="P63" s="252" t="str">
        <f>IF(O63="Pending…","",IF(N63&gt;Settings!$D$7,"Excellent",IF(N63&gt;Settings!$D$6,"Good",IF(N63&gt;Settings!$D$5,"Average","Bad"))))</f>
        <v/>
      </c>
      <c r="Q63" s="3"/>
    </row>
    <row r="64" spans="1:17" ht="18.75" x14ac:dyDescent="0.25">
      <c r="A64" s="58"/>
      <c r="B64" s="244"/>
      <c r="C64" s="410" t="s">
        <v>1588</v>
      </c>
      <c r="D64" s="410"/>
      <c r="E64" s="410"/>
      <c r="F64" s="410"/>
      <c r="G64" s="410"/>
      <c r="H64" s="410"/>
      <c r="I64" s="410"/>
      <c r="J64" s="410"/>
      <c r="K64" s="411"/>
      <c r="L64" s="242">
        <f>SUM(L65:L67)</f>
        <v>311</v>
      </c>
      <c r="M64" s="242">
        <f>SUM(M65:M67)</f>
        <v>0</v>
      </c>
      <c r="N64" s="253">
        <f>M64/L64</f>
        <v>0</v>
      </c>
      <c r="O64" s="254" t="str">
        <f>IF(COUNTIF(O65:O67,"Pending…")&gt;0,"Pending…","Complete")</f>
        <v>Pending…</v>
      </c>
      <c r="P64" s="252" t="str">
        <f>IF(O64="Pending…","",IF(N64&gt;Settings!$D$7,"Excellent",IF(N64&gt;Settings!$D$6,"Good",IF(N64&gt;Settings!$D$5,"Average","Bad"))))</f>
        <v/>
      </c>
      <c r="Q64" s="3"/>
    </row>
    <row r="65" spans="1:17" ht="18" customHeight="1" x14ac:dyDescent="0.25">
      <c r="A65" s="248"/>
      <c r="B65" s="249"/>
      <c r="C65" s="243"/>
      <c r="D65" s="357" t="s">
        <v>1589</v>
      </c>
      <c r="E65" s="357"/>
      <c r="F65" s="357"/>
      <c r="G65" s="357"/>
      <c r="H65" s="357"/>
      <c r="I65" s="357"/>
      <c r="J65" s="357"/>
      <c r="K65" s="409"/>
      <c r="L65" s="256">
        <f>SUM('Quality Assessment Tool'!H255:H260)</f>
        <v>30</v>
      </c>
      <c r="M65" s="256">
        <f>SUM('Quality Assessment Tool'!I255:I260)</f>
        <v>0</v>
      </c>
      <c r="N65" s="257">
        <f t="shared" si="4"/>
        <v>0</v>
      </c>
      <c r="O65" s="258" t="str">
        <f>IF(COUNTBLANK('Quality Assessment Tool'!I255:I260)&gt;0,"Pending…","Complete")</f>
        <v>Pending…</v>
      </c>
      <c r="P65" s="252" t="str">
        <f>IF(O65="Pending…","",IF(N65&gt;Settings!$D$7,"Excellent",IF(N65&gt;Settings!$D$6,"Good",IF(N65&gt;Settings!$D$5,"Average","Bad"))))</f>
        <v/>
      </c>
      <c r="Q65" s="3"/>
    </row>
    <row r="66" spans="1:17" ht="31.9" customHeight="1" x14ac:dyDescent="0.25">
      <c r="A66" s="248"/>
      <c r="B66" s="249"/>
      <c r="C66" s="243"/>
      <c r="D66" s="357" t="s">
        <v>1596</v>
      </c>
      <c r="E66" s="357"/>
      <c r="F66" s="357"/>
      <c r="G66" s="357"/>
      <c r="H66" s="357"/>
      <c r="I66" s="357"/>
      <c r="J66" s="357"/>
      <c r="K66" s="409"/>
      <c r="L66" s="256">
        <f>SUM('Quality Assessment Tool'!H262:H290)</f>
        <v>54</v>
      </c>
      <c r="M66" s="256">
        <f>SUM('Quality Assessment Tool'!I262:I290)</f>
        <v>0</v>
      </c>
      <c r="N66" s="257">
        <f t="shared" si="4"/>
        <v>0</v>
      </c>
      <c r="O66" s="258" t="str">
        <f>IF(COUNTBLANK('Quality Assessment Tool'!I262:I290)&gt;0,"Pending…","Complete")</f>
        <v>Pending…</v>
      </c>
      <c r="P66" s="252" t="str">
        <f>IF(O66="Pending…","",IF(N66&gt;Settings!$D$7,"Excellent",IF(N66&gt;Settings!$D$6,"Good",IF(N66&gt;Settings!$D$5,"Average","Bad"))))</f>
        <v/>
      </c>
      <c r="Q66" s="3"/>
    </row>
    <row r="67" spans="1:17" ht="18" customHeight="1" x14ac:dyDescent="0.25">
      <c r="A67" s="248"/>
      <c r="B67" s="249"/>
      <c r="C67" s="243"/>
      <c r="D67" s="357" t="s">
        <v>1598</v>
      </c>
      <c r="E67" s="357"/>
      <c r="F67" s="357"/>
      <c r="G67" s="357"/>
      <c r="H67" s="357"/>
      <c r="I67" s="357"/>
      <c r="J67" s="357"/>
      <c r="K67" s="409"/>
      <c r="L67" s="256">
        <f>SUM('Quality Assessment Tool'!H292:H380)</f>
        <v>227</v>
      </c>
      <c r="M67" s="256">
        <f>SUM('Quality Assessment Tool'!I292:I380)</f>
        <v>0</v>
      </c>
      <c r="N67" s="257">
        <f t="shared" si="4"/>
        <v>0</v>
      </c>
      <c r="O67" s="258" t="str">
        <f>IF(COUNTBLANK('Quality Assessment Tool'!I292:I380)&gt;0,"Pending…","Complete")</f>
        <v>Pending…</v>
      </c>
      <c r="P67" s="252" t="str">
        <f>IF(O67="Pending…","",IF(N67&gt;Settings!$D$7,"Excellent",IF(N67&gt;Settings!$D$6,"Good",IF(N67&gt;Settings!$D$5,"Average","Bad"))))</f>
        <v/>
      </c>
      <c r="Q67" s="3"/>
    </row>
    <row r="68" spans="1:17" ht="18.75" x14ac:dyDescent="0.25">
      <c r="A68" s="58"/>
      <c r="B68" s="244"/>
      <c r="C68" s="410" t="s">
        <v>1599</v>
      </c>
      <c r="D68" s="410"/>
      <c r="E68" s="410"/>
      <c r="F68" s="410"/>
      <c r="G68" s="410"/>
      <c r="H68" s="410"/>
      <c r="I68" s="410"/>
      <c r="J68" s="410"/>
      <c r="K68" s="411"/>
      <c r="L68" s="242">
        <f>SUM(L69:L73)</f>
        <v>449</v>
      </c>
      <c r="M68" s="242">
        <f>SUM(M69:M73)</f>
        <v>0</v>
      </c>
      <c r="N68" s="253">
        <f>M68/L68</f>
        <v>0</v>
      </c>
      <c r="O68" s="254" t="str">
        <f>IF(COUNTIF(O69:O73,"Pending…")&gt;0,"Pending…","Complete")</f>
        <v>Pending…</v>
      </c>
      <c r="P68" s="252" t="str">
        <f>IF(O68="Pending…","",IF(N68&gt;Settings!$D$7,"Excellent",IF(N68&gt;Settings!$D$6,"Good",IF(N68&gt;Settings!$D$5,"Average","Bad"))))</f>
        <v/>
      </c>
      <c r="Q68" s="3"/>
    </row>
    <row r="69" spans="1:17" ht="18" customHeight="1" x14ac:dyDescent="0.25">
      <c r="A69" s="248"/>
      <c r="B69" s="249"/>
      <c r="C69" s="243"/>
      <c r="D69" s="357" t="s">
        <v>1600</v>
      </c>
      <c r="E69" s="357"/>
      <c r="F69" s="357"/>
      <c r="G69" s="357"/>
      <c r="H69" s="357"/>
      <c r="I69" s="357"/>
      <c r="J69" s="357"/>
      <c r="K69" s="409"/>
      <c r="L69" s="256">
        <f>SUM('Quality Assessment Tool'!H383:H460)</f>
        <v>242</v>
      </c>
      <c r="M69" s="256">
        <f>SUM('Quality Assessment Tool'!I383:I460)</f>
        <v>0</v>
      </c>
      <c r="N69" s="257">
        <f t="shared" si="4"/>
        <v>0</v>
      </c>
      <c r="O69" s="258" t="str">
        <f>IF(COUNTBLANK('Quality Assessment Tool'!I383:I460)&gt;0,"Pending…","Complete")</f>
        <v>Pending…</v>
      </c>
      <c r="P69" s="252" t="str">
        <f>IF(O69="Pending…","",IF(N69&gt;Settings!$D$7,"Excellent",IF(N69&gt;Settings!$D$6,"Good",IF(N69&gt;Settings!$D$5,"Average","Bad"))))</f>
        <v/>
      </c>
      <c r="Q69" s="3"/>
    </row>
    <row r="70" spans="1:17" ht="18" customHeight="1" x14ac:dyDescent="0.25">
      <c r="A70" s="248"/>
      <c r="B70" s="249"/>
      <c r="C70" s="243"/>
      <c r="D70" s="357" t="s">
        <v>1608</v>
      </c>
      <c r="E70" s="357"/>
      <c r="F70" s="357"/>
      <c r="G70" s="357"/>
      <c r="H70" s="357"/>
      <c r="I70" s="357"/>
      <c r="J70" s="357"/>
      <c r="K70" s="409"/>
      <c r="L70" s="256">
        <f>SUM('Quality Assessment Tool'!H462:H481)</f>
        <v>68</v>
      </c>
      <c r="M70" s="256">
        <f>SUM('Quality Assessment Tool'!I462:I481)</f>
        <v>0</v>
      </c>
      <c r="N70" s="257">
        <f t="shared" si="4"/>
        <v>0</v>
      </c>
      <c r="O70" s="258" t="str">
        <f>IF(COUNTBLANK('Quality Assessment Tool'!I462:I481)&gt;0,"Pending…","Complete")</f>
        <v>Pending…</v>
      </c>
      <c r="P70" s="252" t="str">
        <f>IF(O70="Pending…","",IF(N70&gt;Settings!$D$7,"Excellent",IF(N70&gt;Settings!$D$6,"Good",IF(N70&gt;Settings!$D$5,"Average","Bad"))))</f>
        <v/>
      </c>
      <c r="Q70" s="3"/>
    </row>
    <row r="71" spans="1:17" ht="31.9" customHeight="1" x14ac:dyDescent="0.25">
      <c r="A71" s="248"/>
      <c r="B71" s="249"/>
      <c r="C71" s="243"/>
      <c r="D71" s="357" t="s">
        <v>1612</v>
      </c>
      <c r="E71" s="357"/>
      <c r="F71" s="357"/>
      <c r="G71" s="357"/>
      <c r="H71" s="357"/>
      <c r="I71" s="357"/>
      <c r="J71" s="357"/>
      <c r="K71" s="409"/>
      <c r="L71" s="256">
        <f>SUM('Quality Assessment Tool'!H483:H487)</f>
        <v>20</v>
      </c>
      <c r="M71" s="256">
        <f>SUM('Quality Assessment Tool'!I483:I487)</f>
        <v>0</v>
      </c>
      <c r="N71" s="257">
        <f t="shared" si="4"/>
        <v>0</v>
      </c>
      <c r="O71" s="258" t="str">
        <f>IF(COUNTBLANK('Quality Assessment Tool'!I483:I487)&gt;0,"Pending…","Complete")</f>
        <v>Pending…</v>
      </c>
      <c r="P71" s="252" t="str">
        <f>IF(O71="Pending…","",IF(N71&gt;Settings!$D$7,"Excellent",IF(N71&gt;Settings!$D$6,"Good",IF(N71&gt;Settings!$D$5,"Average","Bad"))))</f>
        <v/>
      </c>
      <c r="Q71" s="3"/>
    </row>
    <row r="72" spans="1:17" ht="18" customHeight="1" x14ac:dyDescent="0.25">
      <c r="A72" s="248"/>
      <c r="B72" s="249"/>
      <c r="C72" s="243"/>
      <c r="D72" s="357" t="s">
        <v>1421</v>
      </c>
      <c r="E72" s="357"/>
      <c r="F72" s="357"/>
      <c r="G72" s="357"/>
      <c r="H72" s="357"/>
      <c r="I72" s="357"/>
      <c r="J72" s="357"/>
      <c r="K72" s="409"/>
      <c r="L72" s="256">
        <f>SUM('Quality Assessment Tool'!H489:H499)</f>
        <v>100</v>
      </c>
      <c r="M72" s="256">
        <f>SUM('Quality Assessment Tool'!I489:I499)</f>
        <v>0</v>
      </c>
      <c r="N72" s="257">
        <f t="shared" si="4"/>
        <v>0</v>
      </c>
      <c r="O72" s="258" t="str">
        <f>IF(COUNTBLANK('Quality Assessment Tool'!I489:I499)&gt;0,"Pending…","Complete")</f>
        <v>Pending…</v>
      </c>
      <c r="P72" s="252" t="str">
        <f>IF(O72="Pending…","",IF(N72&gt;Settings!$D$7,"Excellent",IF(N72&gt;Settings!$D$6,"Good",IF(N72&gt;Settings!$D$5,"Average","Bad"))))</f>
        <v/>
      </c>
      <c r="Q72" s="3"/>
    </row>
    <row r="73" spans="1:17" ht="18" customHeight="1" x14ac:dyDescent="0.25">
      <c r="A73" s="248"/>
      <c r="B73" s="249"/>
      <c r="C73" s="243"/>
      <c r="D73" s="357" t="s">
        <v>1614</v>
      </c>
      <c r="E73" s="357"/>
      <c r="F73" s="357"/>
      <c r="G73" s="357"/>
      <c r="H73" s="357"/>
      <c r="I73" s="357"/>
      <c r="J73" s="357"/>
      <c r="K73" s="409"/>
      <c r="L73" s="256">
        <f>SUM('Quality Assessment Tool'!H501:H509)</f>
        <v>19</v>
      </c>
      <c r="M73" s="256">
        <f>SUM('Quality Assessment Tool'!I501:I509)</f>
        <v>0</v>
      </c>
      <c r="N73" s="257">
        <f t="shared" si="4"/>
        <v>0</v>
      </c>
      <c r="O73" s="258" t="str">
        <f>IF(COUNTBLANK('Quality Assessment Tool'!I501:I509)&gt;0,"Pending…","Complete")</f>
        <v>Pending…</v>
      </c>
      <c r="P73" s="252" t="str">
        <f>IF(O73="Pending…","",IF(N73&gt;Settings!$D$7,"Excellent",IF(N73&gt;Settings!$D$6,"Good",IF(N73&gt;Settings!$D$5,"Average","Bad"))))</f>
        <v/>
      </c>
      <c r="Q73" s="3"/>
    </row>
    <row r="74" spans="1:17" ht="18" customHeight="1" x14ac:dyDescent="0.25">
      <c r="A74" s="248"/>
      <c r="B74" s="249"/>
      <c r="C74" s="243"/>
      <c r="D74" s="357" t="s">
        <v>1615</v>
      </c>
      <c r="E74" s="357"/>
      <c r="F74" s="357"/>
      <c r="G74" s="357"/>
      <c r="H74" s="357"/>
      <c r="I74" s="357"/>
      <c r="J74" s="357"/>
      <c r="K74" s="409"/>
      <c r="L74" s="256">
        <f>SUM('Quality Assessment Tool'!H511:H518)</f>
        <v>15</v>
      </c>
      <c r="M74" s="256">
        <f>SUM('Quality Assessment Tool'!I511:I518)</f>
        <v>0</v>
      </c>
      <c r="N74" s="257">
        <f t="shared" ref="N74:N75" si="5">M74/L74</f>
        <v>0</v>
      </c>
      <c r="O74" s="258" t="str">
        <f>IF(COUNTBLANK('Quality Assessment Tool'!I511:I518)&gt;0,"Pending…","Complete")</f>
        <v>Pending…</v>
      </c>
      <c r="P74" s="252" t="str">
        <f>IF(O74="Pending…","",IF(N74&gt;Settings!$D$7,"Excellent",IF(N74&gt;Settings!$D$6,"Good",IF(N74&gt;Settings!$D$5,"Average","Bad"))))</f>
        <v/>
      </c>
      <c r="Q74" s="3"/>
    </row>
    <row r="75" spans="1:17" ht="18" customHeight="1" x14ac:dyDescent="0.25">
      <c r="A75" s="248"/>
      <c r="B75" s="249"/>
      <c r="C75" s="243"/>
      <c r="D75" s="357" t="s">
        <v>1616</v>
      </c>
      <c r="E75" s="357"/>
      <c r="F75" s="357"/>
      <c r="G75" s="357"/>
      <c r="H75" s="357"/>
      <c r="I75" s="357"/>
      <c r="J75" s="357"/>
      <c r="K75" s="409"/>
      <c r="L75" s="256">
        <f>SUM('Quality Assessment Tool'!H520:H525)</f>
        <v>16</v>
      </c>
      <c r="M75" s="256">
        <f>SUM('Quality Assessment Tool'!I520:I525)</f>
        <v>0</v>
      </c>
      <c r="N75" s="257">
        <f t="shared" si="5"/>
        <v>0</v>
      </c>
      <c r="O75" s="258" t="str">
        <f>IF(COUNTBLANK('Quality Assessment Tool'!I520:I525)&gt;0,"Pending…","Complete")</f>
        <v>Pending…</v>
      </c>
      <c r="P75" s="252" t="str">
        <f>IF(O75="Pending…","",IF(N75&gt;Settings!$D$7,"Excellent",IF(N75&gt;Settings!$D$6,"Good",IF(N75&gt;Settings!$D$5,"Average","Bad"))))</f>
        <v/>
      </c>
      <c r="Q75" s="3"/>
    </row>
    <row r="77" spans="1:17" ht="23.25" x14ac:dyDescent="0.25">
      <c r="A77" s="3"/>
      <c r="B77" s="414" t="s">
        <v>1511</v>
      </c>
      <c r="C77" s="415"/>
      <c r="D77" s="415"/>
      <c r="E77" s="415"/>
      <c r="F77" s="415"/>
      <c r="G77" s="415"/>
      <c r="H77" s="415"/>
      <c r="I77" s="415"/>
      <c r="J77" s="415"/>
      <c r="K77" s="415"/>
      <c r="L77" s="246">
        <f>SUM(L78,L81,L89,L95,L102,L105,L108,L112,L116)</f>
        <v>472</v>
      </c>
      <c r="M77" s="246">
        <f>SUM(M78,M81,M89,M95,M102,M105,M108,M112,M116)</f>
        <v>0</v>
      </c>
      <c r="N77" s="250">
        <f>M77/L77</f>
        <v>0</v>
      </c>
      <c r="O77" s="251" t="str">
        <f>IF(COUNTIF(O78:O117,"Pending…")&gt;0,"Pending…","Complete")</f>
        <v>Pending…</v>
      </c>
      <c r="P77" s="252" t="str">
        <f>IF(O77="Pending…","",IF(N77&gt;Settings!$D$7,"Excellent",IF(N77&gt;Settings!$D$6,"Good",IF(N77&gt;Settings!$D$5,"Average","Bad"))))</f>
        <v/>
      </c>
      <c r="Q77" s="3"/>
    </row>
    <row r="78" spans="1:17" ht="31.9" customHeight="1" x14ac:dyDescent="0.25">
      <c r="A78" s="58"/>
      <c r="B78" s="241"/>
      <c r="C78" s="412" t="s">
        <v>1619</v>
      </c>
      <c r="D78" s="412"/>
      <c r="E78" s="412"/>
      <c r="F78" s="412"/>
      <c r="G78" s="412"/>
      <c r="H78" s="412"/>
      <c r="I78" s="412"/>
      <c r="J78" s="412"/>
      <c r="K78" s="413"/>
      <c r="L78" s="242">
        <f>SUM(L79:L80)</f>
        <v>40</v>
      </c>
      <c r="M78" s="242">
        <f>SUM(M79:M80)</f>
        <v>0</v>
      </c>
      <c r="N78" s="253">
        <f>M78/L78</f>
        <v>0</v>
      </c>
      <c r="O78" s="254" t="str">
        <f>IF(COUNTIF(O79:O80,"Pending…")&gt;0,"Pending…","Complete")</f>
        <v>Pending…</v>
      </c>
      <c r="P78" s="252" t="str">
        <f>IF(O78="Pending…","",IF(N78&gt;Settings!$D$7,"Excellent",IF(N78&gt;Settings!$D$6,"Good",IF(N78&gt;Settings!$D$5,"Average","Bad"))))</f>
        <v/>
      </c>
      <c r="Q78" s="3"/>
    </row>
    <row r="79" spans="1:17" ht="18" customHeight="1" x14ac:dyDescent="0.25">
      <c r="A79" s="248"/>
      <c r="B79" s="337"/>
      <c r="C79" s="243"/>
      <c r="D79" s="357" t="s">
        <v>1423</v>
      </c>
      <c r="E79" s="357"/>
      <c r="F79" s="357"/>
      <c r="G79" s="357"/>
      <c r="H79" s="357"/>
      <c r="I79" s="357"/>
      <c r="J79" s="357"/>
      <c r="K79" s="409"/>
      <c r="L79" s="256">
        <f>SUM('Quality Assessment Tool'!H530:H533)</f>
        <v>30</v>
      </c>
      <c r="M79" s="256">
        <f>SUM('Quality Assessment Tool'!I530:I533)</f>
        <v>0</v>
      </c>
      <c r="N79" s="257">
        <f t="shared" ref="N79:N117" si="6">M79/L79</f>
        <v>0</v>
      </c>
      <c r="O79" s="258" t="str">
        <f>IF(COUNTBLANK('Quality Assessment Tool'!I530:I533)&gt;0,"Pending…","Complete")</f>
        <v>Pending…</v>
      </c>
      <c r="P79" s="252" t="str">
        <f>IF(O79="Pending…","",IF(N79&gt;Settings!$D$7,"Excellent",IF(N79&gt;Settings!$D$6,"Good",IF(N79&gt;Settings!$D$5,"Average","Bad"))))</f>
        <v/>
      </c>
      <c r="Q79" s="3"/>
    </row>
    <row r="80" spans="1:17" ht="31.9" customHeight="1" x14ac:dyDescent="0.25">
      <c r="A80" s="248"/>
      <c r="B80" s="336"/>
      <c r="C80" s="243"/>
      <c r="D80" s="357" t="s">
        <v>1424</v>
      </c>
      <c r="E80" s="357"/>
      <c r="F80" s="357"/>
      <c r="G80" s="357"/>
      <c r="H80" s="357"/>
      <c r="I80" s="357"/>
      <c r="J80" s="357"/>
      <c r="K80" s="409"/>
      <c r="L80" s="256">
        <f>SUM('Quality Assessment Tool'!H535)</f>
        <v>10</v>
      </c>
      <c r="M80" s="256">
        <f>SUM('Quality Assessment Tool'!I535)</f>
        <v>0</v>
      </c>
      <c r="N80" s="257">
        <f t="shared" si="6"/>
        <v>0</v>
      </c>
      <c r="O80" s="258" t="str">
        <f>IF(COUNTBLANK('Quality Assessment Tool'!I535:I535)&gt;0,"Pending…","Complete")</f>
        <v>Pending…</v>
      </c>
      <c r="P80" s="252" t="str">
        <f>IF(O80="Pending…","",IF(N80&gt;Settings!$D$7,"Excellent",IF(N80&gt;Settings!$D$6,"Good",IF(N80&gt;Settings!$D$5,"Average","Bad"))))</f>
        <v/>
      </c>
      <c r="Q80" s="3"/>
    </row>
    <row r="81" spans="1:17" ht="31.9" customHeight="1" x14ac:dyDescent="0.25">
      <c r="A81" s="58"/>
      <c r="B81" s="244"/>
      <c r="C81" s="412" t="s">
        <v>1620</v>
      </c>
      <c r="D81" s="412"/>
      <c r="E81" s="412"/>
      <c r="F81" s="412"/>
      <c r="G81" s="412"/>
      <c r="H81" s="412"/>
      <c r="I81" s="412"/>
      <c r="J81" s="412"/>
      <c r="K81" s="413"/>
      <c r="L81" s="242">
        <f>SUM(L82:L88)</f>
        <v>105</v>
      </c>
      <c r="M81" s="242">
        <f>SUM(M82:M88)</f>
        <v>0</v>
      </c>
      <c r="N81" s="253">
        <f>M81/L81</f>
        <v>0</v>
      </c>
      <c r="O81" s="254" t="str">
        <f>IF(COUNTIF(O82:O88,"Pending…")&gt;0,"Pending…","Complete")</f>
        <v>Pending…</v>
      </c>
      <c r="P81" s="252" t="str">
        <f>IF(O81="Pending…","",IF(N81&gt;Settings!$D$7,"Excellent",IF(N81&gt;Settings!$D$6,"Good",IF(N81&gt;Settings!$D$5,"Average","Bad"))))</f>
        <v/>
      </c>
      <c r="Q81" s="3"/>
    </row>
    <row r="82" spans="1:17" ht="31.9" customHeight="1" x14ac:dyDescent="0.25">
      <c r="A82" s="248"/>
      <c r="B82" s="249"/>
      <c r="C82" s="243"/>
      <c r="D82" s="357" t="s">
        <v>1425</v>
      </c>
      <c r="E82" s="357"/>
      <c r="F82" s="357"/>
      <c r="G82" s="357"/>
      <c r="H82" s="357"/>
      <c r="I82" s="357"/>
      <c r="J82" s="357"/>
      <c r="K82" s="409"/>
      <c r="L82" s="256">
        <f>SUM('Quality Assessment Tool'!H538:H540)</f>
        <v>20</v>
      </c>
      <c r="M82" s="256">
        <f>SUM('Quality Assessment Tool'!I538:I540)</f>
        <v>0</v>
      </c>
      <c r="N82" s="257">
        <f>M82/L82</f>
        <v>0</v>
      </c>
      <c r="O82" s="258" t="str">
        <f>IF(COUNTBLANK('Quality Assessment Tool'!I538:I540)&gt;0,"Pending…","Complete")</f>
        <v>Pending…</v>
      </c>
      <c r="P82" s="252" t="str">
        <f>IF(O82="Pending…","",IF(N82&gt;Settings!$D$7,"Excellent",IF(N82&gt;Settings!$D$6,"Good",IF(N82&gt;Settings!$D$5,"Average","Bad"))))</f>
        <v/>
      </c>
      <c r="Q82" s="3"/>
    </row>
    <row r="83" spans="1:17" ht="18" customHeight="1" x14ac:dyDescent="0.25">
      <c r="A83" s="248"/>
      <c r="B83" s="249"/>
      <c r="C83" s="243"/>
      <c r="D83" s="357" t="s">
        <v>1622</v>
      </c>
      <c r="E83" s="357"/>
      <c r="F83" s="357"/>
      <c r="G83" s="357"/>
      <c r="H83" s="357"/>
      <c r="I83" s="357"/>
      <c r="J83" s="357"/>
      <c r="K83" s="409"/>
      <c r="L83" s="256">
        <f>SUM('Quality Assessment Tool'!H542:H544)</f>
        <v>20</v>
      </c>
      <c r="M83" s="256">
        <f>SUM('Quality Assessment Tool'!I542:I544)</f>
        <v>0</v>
      </c>
      <c r="N83" s="257">
        <f t="shared" si="6"/>
        <v>0</v>
      </c>
      <c r="O83" s="258" t="str">
        <f>IF(COUNTBLANK('Quality Assessment Tool'!I542:I544)&gt;0,"Pending…","Complete")</f>
        <v>Pending…</v>
      </c>
      <c r="P83" s="252" t="str">
        <f>IF(O83="Pending…","",IF(N83&gt;Settings!$D$7,"Excellent",IF(N83&gt;Settings!$D$6,"Good",IF(N83&gt;Settings!$D$5,"Average","Bad"))))</f>
        <v/>
      </c>
      <c r="Q83" s="3"/>
    </row>
    <row r="84" spans="1:17" ht="18" customHeight="1" x14ac:dyDescent="0.25">
      <c r="A84" s="248"/>
      <c r="B84" s="249"/>
      <c r="C84" s="243"/>
      <c r="D84" s="357" t="s">
        <v>1623</v>
      </c>
      <c r="E84" s="357"/>
      <c r="F84" s="357"/>
      <c r="G84" s="357"/>
      <c r="H84" s="357"/>
      <c r="I84" s="357"/>
      <c r="J84" s="357"/>
      <c r="K84" s="409"/>
      <c r="L84" s="256">
        <f>SUM('Quality Assessment Tool'!H546:H548)</f>
        <v>20</v>
      </c>
      <c r="M84" s="256">
        <f>SUM('Quality Assessment Tool'!I546:I548)</f>
        <v>0</v>
      </c>
      <c r="N84" s="257">
        <f t="shared" si="6"/>
        <v>0</v>
      </c>
      <c r="O84" s="258" t="str">
        <f>IF(COUNTBLANK('Quality Assessment Tool'!I546:I548)&gt;0,"Pending…","Complete")</f>
        <v>Pending…</v>
      </c>
      <c r="P84" s="252" t="str">
        <f>IF(O84="Pending…","",IF(N84&gt;Settings!$D$7,"Excellent",IF(N84&gt;Settings!$D$6,"Good",IF(N84&gt;Settings!$D$5,"Average","Bad"))))</f>
        <v/>
      </c>
      <c r="Q84" s="3"/>
    </row>
    <row r="85" spans="1:17" ht="18" customHeight="1" x14ac:dyDescent="0.25">
      <c r="A85" s="248"/>
      <c r="B85" s="249"/>
      <c r="C85" s="243"/>
      <c r="D85" s="357" t="s">
        <v>1624</v>
      </c>
      <c r="E85" s="357"/>
      <c r="F85" s="357"/>
      <c r="G85" s="357"/>
      <c r="H85" s="357"/>
      <c r="I85" s="357"/>
      <c r="J85" s="357"/>
      <c r="K85" s="409"/>
      <c r="L85" s="256">
        <f>SUM('Quality Assessment Tool'!H550:H551)</f>
        <v>10</v>
      </c>
      <c r="M85" s="256">
        <f>SUM('Quality Assessment Tool'!I550:I551)</f>
        <v>0</v>
      </c>
      <c r="N85" s="257">
        <f t="shared" si="6"/>
        <v>0</v>
      </c>
      <c r="O85" s="258" t="str">
        <f>IF(COUNTBLANK('Quality Assessment Tool'!I550:I551)&gt;0,"Pending…","Complete")</f>
        <v>Pending…</v>
      </c>
      <c r="P85" s="252" t="str">
        <f>IF(O85="Pending…","",IF(N85&gt;Settings!$D$7,"Excellent",IF(N85&gt;Settings!$D$6,"Good",IF(N85&gt;Settings!$D$5,"Average","Bad"))))</f>
        <v/>
      </c>
      <c r="Q85" s="3"/>
    </row>
    <row r="86" spans="1:17" ht="18" customHeight="1" x14ac:dyDescent="0.25">
      <c r="A86" s="248"/>
      <c r="B86" s="249"/>
      <c r="C86" s="243"/>
      <c r="D86" s="357" t="s">
        <v>1625</v>
      </c>
      <c r="E86" s="357"/>
      <c r="F86" s="357"/>
      <c r="G86" s="357"/>
      <c r="H86" s="357"/>
      <c r="I86" s="357"/>
      <c r="J86" s="357"/>
      <c r="K86" s="409"/>
      <c r="L86" s="256">
        <f>SUM('Quality Assessment Tool'!H553:H554)</f>
        <v>10</v>
      </c>
      <c r="M86" s="256">
        <f>SUM('Quality Assessment Tool'!I553:I554)</f>
        <v>0</v>
      </c>
      <c r="N86" s="257">
        <f t="shared" si="6"/>
        <v>0</v>
      </c>
      <c r="O86" s="258" t="str">
        <f>IF(COUNTBLANK('Quality Assessment Tool'!I553:I554)&gt;0,"Pending…","Complete")</f>
        <v>Pending…</v>
      </c>
      <c r="P86" s="252" t="str">
        <f>IF(O86="Pending…","",IF(N86&gt;Settings!$D$7,"Excellent",IF(N86&gt;Settings!$D$6,"Good",IF(N86&gt;Settings!$D$5,"Average","Bad"))))</f>
        <v/>
      </c>
      <c r="Q86" s="3"/>
    </row>
    <row r="87" spans="1:17" ht="31.9" customHeight="1" x14ac:dyDescent="0.25">
      <c r="A87" s="248"/>
      <c r="B87" s="249"/>
      <c r="C87" s="243"/>
      <c r="D87" s="400" t="s">
        <v>1427</v>
      </c>
      <c r="E87" s="400"/>
      <c r="F87" s="400"/>
      <c r="G87" s="400"/>
      <c r="H87" s="400"/>
      <c r="I87" s="400"/>
      <c r="J87" s="400"/>
      <c r="K87" s="416"/>
      <c r="L87" s="256">
        <f>SUM('Quality Assessment Tool'!H556:H557)</f>
        <v>15</v>
      </c>
      <c r="M87" s="256">
        <f>SUM('Quality Assessment Tool'!I556:I557)</f>
        <v>0</v>
      </c>
      <c r="N87" s="257">
        <f t="shared" si="6"/>
        <v>0</v>
      </c>
      <c r="O87" s="258" t="str">
        <f>IF(COUNTBLANK('Quality Assessment Tool'!I556:I557)&gt;0,"Pending…","Complete")</f>
        <v>Pending…</v>
      </c>
      <c r="P87" s="252" t="str">
        <f>IF(O87="Pending…","",IF(N87&gt;Settings!$D$7,"Excellent",IF(N87&gt;Settings!$D$6,"Good",IF(N87&gt;Settings!$D$5,"Average","Bad"))))</f>
        <v/>
      </c>
      <c r="Q87" s="3"/>
    </row>
    <row r="88" spans="1:17" ht="31.9" customHeight="1" x14ac:dyDescent="0.25">
      <c r="A88" s="248"/>
      <c r="B88" s="249"/>
      <c r="C88" s="243"/>
      <c r="D88" s="400" t="s">
        <v>1626</v>
      </c>
      <c r="E88" s="400"/>
      <c r="F88" s="400"/>
      <c r="G88" s="400"/>
      <c r="H88" s="400"/>
      <c r="I88" s="400"/>
      <c r="J88" s="400"/>
      <c r="K88" s="416"/>
      <c r="L88" s="256">
        <f>SUM('Quality Assessment Tool'!H559:H560)</f>
        <v>10</v>
      </c>
      <c r="M88" s="256">
        <f>SUM('Quality Assessment Tool'!I559:I560)</f>
        <v>0</v>
      </c>
      <c r="N88" s="257">
        <f t="shared" si="6"/>
        <v>0</v>
      </c>
      <c r="O88" s="258" t="str">
        <f>IF(COUNTBLANK('Quality Assessment Tool'!I559:I560)&gt;0,"Pending…","Complete")</f>
        <v>Pending…</v>
      </c>
      <c r="P88" s="252" t="str">
        <f>IF(O88="Pending…","",IF(N88&gt;Settings!$D$7,"Excellent",IF(N88&gt;Settings!$D$6,"Good",IF(N88&gt;Settings!$D$5,"Average","Bad"))))</f>
        <v/>
      </c>
      <c r="Q88" s="3"/>
    </row>
    <row r="89" spans="1:17" ht="31.9" customHeight="1" x14ac:dyDescent="0.25">
      <c r="A89" s="58"/>
      <c r="B89" s="244"/>
      <c r="C89" s="410" t="s">
        <v>1627</v>
      </c>
      <c r="D89" s="410"/>
      <c r="E89" s="410"/>
      <c r="F89" s="410"/>
      <c r="G89" s="410"/>
      <c r="H89" s="410"/>
      <c r="I89" s="410"/>
      <c r="J89" s="410"/>
      <c r="K89" s="411"/>
      <c r="L89" s="242">
        <f>SUM(L90:L94)</f>
        <v>87</v>
      </c>
      <c r="M89" s="242">
        <f>SUM(M90:M94)</f>
        <v>0</v>
      </c>
      <c r="N89" s="253">
        <f>M89/L89</f>
        <v>0</v>
      </c>
      <c r="O89" s="254" t="str">
        <f>IF(COUNTIF(O90:O94,"Pending…")&gt;0,"Pending…","Complete")</f>
        <v>Pending…</v>
      </c>
      <c r="P89" s="252" t="str">
        <f>IF(O89="Pending…","",IF(N89&gt;Settings!$D$7,"Excellent",IF(N89&gt;Settings!$D$6,"Good",IF(N89&gt;Settings!$D$5,"Average","Bad"))))</f>
        <v/>
      </c>
      <c r="Q89" s="3"/>
    </row>
    <row r="90" spans="1:17" ht="18" customHeight="1" x14ac:dyDescent="0.25">
      <c r="A90" s="248"/>
      <c r="B90" s="249"/>
      <c r="C90" s="243"/>
      <c r="D90" s="357" t="s">
        <v>1428</v>
      </c>
      <c r="E90" s="357"/>
      <c r="F90" s="357"/>
      <c r="G90" s="357"/>
      <c r="H90" s="357"/>
      <c r="I90" s="357"/>
      <c r="J90" s="357"/>
      <c r="K90" s="409"/>
      <c r="L90" s="256">
        <f>SUM('Quality Assessment Tool'!H563:H569)</f>
        <v>12</v>
      </c>
      <c r="M90" s="256">
        <f>SUM('Quality Assessment Tool'!I563:I569)</f>
        <v>0</v>
      </c>
      <c r="N90" s="257">
        <f t="shared" si="6"/>
        <v>0</v>
      </c>
      <c r="O90" s="258" t="str">
        <f>IF(COUNTBLANK('Quality Assessment Tool'!I563:I569)&gt;0,"Pending…","Complete")</f>
        <v>Pending…</v>
      </c>
      <c r="P90" s="252" t="str">
        <f>IF(O90="Pending…","",IF(N90&gt;Settings!$D$7,"Excellent",IF(N90&gt;Settings!$D$6,"Good",IF(N90&gt;Settings!$D$5,"Average","Bad"))))</f>
        <v/>
      </c>
      <c r="Q90" s="3"/>
    </row>
    <row r="91" spans="1:17" ht="18" customHeight="1" x14ac:dyDescent="0.25">
      <c r="A91" s="248"/>
      <c r="B91" s="249"/>
      <c r="C91" s="243"/>
      <c r="D91" s="357" t="s">
        <v>1429</v>
      </c>
      <c r="E91" s="357"/>
      <c r="F91" s="357"/>
      <c r="G91" s="357"/>
      <c r="H91" s="357"/>
      <c r="I91" s="357"/>
      <c r="J91" s="357"/>
      <c r="K91" s="409"/>
      <c r="L91" s="256">
        <f>SUM('Quality Assessment Tool'!H571:H573)</f>
        <v>25</v>
      </c>
      <c r="M91" s="256">
        <f>SUM('Quality Assessment Tool'!I571:I573)</f>
        <v>0</v>
      </c>
      <c r="N91" s="257">
        <f t="shared" si="6"/>
        <v>0</v>
      </c>
      <c r="O91" s="258" t="str">
        <f>IF(COUNTBLANK('Quality Assessment Tool'!I571:I573)&gt;0,"Pending…","Complete")</f>
        <v>Pending…</v>
      </c>
      <c r="P91" s="252" t="str">
        <f>IF(O91="Pending…","",IF(N91&gt;Settings!$D$7,"Excellent",IF(N91&gt;Settings!$D$6,"Good",IF(N91&gt;Settings!$D$5,"Average","Bad"))))</f>
        <v/>
      </c>
      <c r="Q91" s="3"/>
    </row>
    <row r="92" spans="1:17" ht="31.9" customHeight="1" x14ac:dyDescent="0.25">
      <c r="A92" s="248"/>
      <c r="B92" s="249"/>
      <c r="C92" s="243"/>
      <c r="D92" s="357" t="s">
        <v>1628</v>
      </c>
      <c r="E92" s="357"/>
      <c r="F92" s="357"/>
      <c r="G92" s="357"/>
      <c r="H92" s="357"/>
      <c r="I92" s="357"/>
      <c r="J92" s="357"/>
      <c r="K92" s="409"/>
      <c r="L92" s="256">
        <f>SUM('Quality Assessment Tool'!H575:H583)</f>
        <v>40</v>
      </c>
      <c r="M92" s="256">
        <f>SUM('Quality Assessment Tool'!I575:I583)</f>
        <v>0</v>
      </c>
      <c r="N92" s="257">
        <f t="shared" si="6"/>
        <v>0</v>
      </c>
      <c r="O92" s="258" t="str">
        <f>IF(COUNTBLANK('Quality Assessment Tool'!I575:I583)&gt;0,"Pending…","Complete")</f>
        <v>Pending…</v>
      </c>
      <c r="P92" s="252" t="str">
        <f>IF(O92="Pending…","",IF(N92&gt;Settings!$D$7,"Excellent",IF(N92&gt;Settings!$D$6,"Good",IF(N92&gt;Settings!$D$5,"Average","Bad"))))</f>
        <v/>
      </c>
      <c r="Q92" s="3"/>
    </row>
    <row r="93" spans="1:17" ht="18" customHeight="1" x14ac:dyDescent="0.25">
      <c r="A93" s="248"/>
      <c r="B93" s="249"/>
      <c r="C93" s="243"/>
      <c r="D93" s="357" t="s">
        <v>1629</v>
      </c>
      <c r="E93" s="357"/>
      <c r="F93" s="357"/>
      <c r="G93" s="357"/>
      <c r="H93" s="357"/>
      <c r="I93" s="357"/>
      <c r="J93" s="357"/>
      <c r="K93" s="409"/>
      <c r="L93" s="256">
        <f>SUM('Quality Assessment Tool'!H585)</f>
        <v>5</v>
      </c>
      <c r="M93" s="256">
        <f>SUM('Quality Assessment Tool'!I585)</f>
        <v>0</v>
      </c>
      <c r="N93" s="257">
        <f t="shared" si="6"/>
        <v>0</v>
      </c>
      <c r="O93" s="258" t="str">
        <f>IF(COUNTBLANK('Quality Assessment Tool'!I585:I585)&gt;0,"Pending…","Complete")</f>
        <v>Pending…</v>
      </c>
      <c r="P93" s="252" t="str">
        <f>IF(O93="Pending…","",IF(N93&gt;Settings!$D$7,"Excellent",IF(N93&gt;Settings!$D$6,"Good",IF(N93&gt;Settings!$D$5,"Average","Bad"))))</f>
        <v/>
      </c>
      <c r="Q93" s="3"/>
    </row>
    <row r="94" spans="1:17" ht="18" customHeight="1" x14ac:dyDescent="0.25">
      <c r="A94" s="248"/>
      <c r="B94" s="249"/>
      <c r="C94" s="243"/>
      <c r="D94" s="357" t="s">
        <v>1430</v>
      </c>
      <c r="E94" s="357"/>
      <c r="F94" s="357"/>
      <c r="G94" s="357"/>
      <c r="H94" s="357"/>
      <c r="I94" s="357"/>
      <c r="J94" s="357"/>
      <c r="K94" s="409"/>
      <c r="L94" s="256">
        <f>SUM('Quality Assessment Tool'!H587)</f>
        <v>5</v>
      </c>
      <c r="M94" s="256">
        <f>SUM('Quality Assessment Tool'!I587)</f>
        <v>0</v>
      </c>
      <c r="N94" s="257">
        <f t="shared" si="6"/>
        <v>0</v>
      </c>
      <c r="O94" s="258" t="str">
        <f>IF(COUNTBLANK('Quality Assessment Tool'!I587:I587)&gt;0,"Pending…","Complete")</f>
        <v>Pending…</v>
      </c>
      <c r="P94" s="252" t="str">
        <f>IF(O94="Pending…","",IF(N94&gt;Settings!$D$7,"Excellent",IF(N94&gt;Settings!$D$6,"Good",IF(N94&gt;Settings!$D$5,"Average","Bad"))))</f>
        <v/>
      </c>
      <c r="Q94" s="3"/>
    </row>
    <row r="95" spans="1:17" ht="32.1" customHeight="1" x14ac:dyDescent="0.25">
      <c r="A95" s="58"/>
      <c r="B95" s="244"/>
      <c r="C95" s="410" t="s">
        <v>1630</v>
      </c>
      <c r="D95" s="410"/>
      <c r="E95" s="410"/>
      <c r="F95" s="410"/>
      <c r="G95" s="410"/>
      <c r="H95" s="410"/>
      <c r="I95" s="410"/>
      <c r="J95" s="410"/>
      <c r="K95" s="411"/>
      <c r="L95" s="242">
        <f>SUM(L96:L101)</f>
        <v>100</v>
      </c>
      <c r="M95" s="242">
        <f>SUM(M96:M101)</f>
        <v>0</v>
      </c>
      <c r="N95" s="253">
        <f>M95/L95</f>
        <v>0</v>
      </c>
      <c r="O95" s="254" t="str">
        <f>IF(COUNTIF(O96:O101,"Pending…")&gt;0,"Pending…","Complete")</f>
        <v>Pending…</v>
      </c>
      <c r="P95" s="252" t="str">
        <f>IF(O95="Pending…","",IF(N95&gt;Settings!$D$7,"Excellent",IF(N95&gt;Settings!$D$6,"Good",IF(N95&gt;Settings!$D$5,"Average","Bad"))))</f>
        <v/>
      </c>
      <c r="Q95" s="3"/>
    </row>
    <row r="96" spans="1:17" ht="18" customHeight="1" x14ac:dyDescent="0.25">
      <c r="A96" s="248"/>
      <c r="B96" s="249"/>
      <c r="C96" s="243"/>
      <c r="D96" s="357" t="s">
        <v>1431</v>
      </c>
      <c r="E96" s="357"/>
      <c r="F96" s="357"/>
      <c r="G96" s="357"/>
      <c r="H96" s="357"/>
      <c r="I96" s="357"/>
      <c r="J96" s="357"/>
      <c r="K96" s="409"/>
      <c r="L96" s="256">
        <f>SUM('Quality Assessment Tool'!H590:H599)</f>
        <v>40</v>
      </c>
      <c r="M96" s="256">
        <f>SUM('Quality Assessment Tool'!I590:I599)</f>
        <v>0</v>
      </c>
      <c r="N96" s="257">
        <f t="shared" si="6"/>
        <v>0</v>
      </c>
      <c r="O96" s="258" t="str">
        <f>IF(COUNTBLANK('Quality Assessment Tool'!I590:I599)&gt;0,"Pending…","Complete")</f>
        <v>Pending…</v>
      </c>
      <c r="P96" s="252" t="str">
        <f>IF(O96="Pending…","",IF(N96&gt;Settings!$D$7,"Excellent",IF(N96&gt;Settings!$D$6,"Good",IF(N96&gt;Settings!$D$5,"Average","Bad"))))</f>
        <v/>
      </c>
      <c r="Q96" s="3"/>
    </row>
    <row r="97" spans="1:17" ht="18" customHeight="1" x14ac:dyDescent="0.25">
      <c r="A97" s="248"/>
      <c r="B97" s="249"/>
      <c r="C97" s="243"/>
      <c r="D97" s="357" t="s">
        <v>1432</v>
      </c>
      <c r="E97" s="357"/>
      <c r="F97" s="357"/>
      <c r="G97" s="357"/>
      <c r="H97" s="357"/>
      <c r="I97" s="357"/>
      <c r="J97" s="357"/>
      <c r="K97" s="409"/>
      <c r="L97" s="256">
        <f>SUM('Quality Assessment Tool'!H601:H603)</f>
        <v>25</v>
      </c>
      <c r="M97" s="256">
        <f>SUM('Quality Assessment Tool'!I601:I603)</f>
        <v>0</v>
      </c>
      <c r="N97" s="257">
        <f t="shared" si="6"/>
        <v>0</v>
      </c>
      <c r="O97" s="258" t="str">
        <f>IF(COUNTBLANK('Quality Assessment Tool'!I601:I603)&gt;0,"Pending…","Complete")</f>
        <v>Pending…</v>
      </c>
      <c r="P97" s="252" t="str">
        <f>IF(O97="Pending…","",IF(N97&gt;Settings!$D$7,"Excellent",IF(N97&gt;Settings!$D$6,"Good",IF(N97&gt;Settings!$D$5,"Average","Bad"))))</f>
        <v/>
      </c>
      <c r="Q97" s="3"/>
    </row>
    <row r="98" spans="1:17" ht="18" customHeight="1" x14ac:dyDescent="0.25">
      <c r="A98" s="248"/>
      <c r="B98" s="249"/>
      <c r="C98" s="243"/>
      <c r="D98" s="357" t="s">
        <v>1433</v>
      </c>
      <c r="E98" s="357"/>
      <c r="F98" s="357"/>
      <c r="G98" s="357"/>
      <c r="H98" s="357"/>
      <c r="I98" s="357"/>
      <c r="J98" s="357"/>
      <c r="K98" s="409"/>
      <c r="L98" s="256">
        <f>SUM('Quality Assessment Tool'!H605:H608)</f>
        <v>10</v>
      </c>
      <c r="M98" s="256">
        <f>SUM('Quality Assessment Tool'!I605:I608)</f>
        <v>0</v>
      </c>
      <c r="N98" s="257">
        <f t="shared" si="6"/>
        <v>0</v>
      </c>
      <c r="O98" s="258" t="str">
        <f>IF(COUNTBLANK('Quality Assessment Tool'!I605:I608)&gt;0,"Pending…","Complete")</f>
        <v>Pending…</v>
      </c>
      <c r="P98" s="252" t="str">
        <f>IF(O98="Pending…","",IF(N98&gt;Settings!$D$7,"Excellent",IF(N98&gt;Settings!$D$6,"Good",IF(N98&gt;Settings!$D$5,"Average","Bad"))))</f>
        <v/>
      </c>
      <c r="Q98" s="3"/>
    </row>
    <row r="99" spans="1:17" ht="18" customHeight="1" x14ac:dyDescent="0.25">
      <c r="A99" s="248"/>
      <c r="B99" s="249"/>
      <c r="C99" s="243"/>
      <c r="D99" s="357" t="s">
        <v>1631</v>
      </c>
      <c r="E99" s="357"/>
      <c r="F99" s="357"/>
      <c r="G99" s="357"/>
      <c r="H99" s="357"/>
      <c r="I99" s="357"/>
      <c r="J99" s="357"/>
      <c r="K99" s="409"/>
      <c r="L99" s="256">
        <f>SUM('Quality Assessment Tool'!H610:H613)</f>
        <v>15</v>
      </c>
      <c r="M99" s="256">
        <f>SUM('Quality Assessment Tool'!I610:I613)</f>
        <v>0</v>
      </c>
      <c r="N99" s="257">
        <f t="shared" si="6"/>
        <v>0</v>
      </c>
      <c r="O99" s="258" t="str">
        <f>IF(COUNTBLANK('Quality Assessment Tool'!I610:I613)&gt;0,"Pending…","Complete")</f>
        <v>Pending…</v>
      </c>
      <c r="P99" s="252" t="str">
        <f>IF(O99="Pending…","",IF(N99&gt;Settings!$D$7,"Excellent",IF(N99&gt;Settings!$D$6,"Good",IF(N99&gt;Settings!$D$5,"Average","Bad"))))</f>
        <v/>
      </c>
      <c r="Q99" s="3"/>
    </row>
    <row r="100" spans="1:17" ht="18" customHeight="1" x14ac:dyDescent="0.25">
      <c r="A100" s="248"/>
      <c r="B100" s="249"/>
      <c r="C100" s="243"/>
      <c r="D100" s="357" t="s">
        <v>1632</v>
      </c>
      <c r="E100" s="357"/>
      <c r="F100" s="357"/>
      <c r="G100" s="357"/>
      <c r="H100" s="357"/>
      <c r="I100" s="357"/>
      <c r="J100" s="357"/>
      <c r="K100" s="409"/>
      <c r="L100" s="256">
        <f>SUM('Quality Assessment Tool'!H615)</f>
        <v>5</v>
      </c>
      <c r="M100" s="256">
        <f>SUM('Quality Assessment Tool'!I615)</f>
        <v>0</v>
      </c>
      <c r="N100" s="257">
        <f t="shared" si="6"/>
        <v>0</v>
      </c>
      <c r="O100" s="258" t="str">
        <f>IF(COUNTBLANK('Quality Assessment Tool'!I615:I615)&gt;0,"Pending…","Complete")</f>
        <v>Pending…</v>
      </c>
      <c r="P100" s="252" t="str">
        <f>IF(O100="Pending…","",IF(N100&gt;Settings!$D$7,"Excellent",IF(N100&gt;Settings!$D$6,"Good",IF(N100&gt;Settings!$D$5,"Average","Bad"))))</f>
        <v/>
      </c>
      <c r="Q100" s="3"/>
    </row>
    <row r="101" spans="1:17" ht="18" customHeight="1" x14ac:dyDescent="0.25">
      <c r="A101" s="248"/>
      <c r="B101" s="249"/>
      <c r="C101" s="243"/>
      <c r="D101" s="357" t="s">
        <v>1633</v>
      </c>
      <c r="E101" s="357"/>
      <c r="F101" s="357"/>
      <c r="G101" s="357"/>
      <c r="H101" s="357"/>
      <c r="I101" s="357"/>
      <c r="J101" s="357"/>
      <c r="K101" s="409"/>
      <c r="L101" s="256">
        <f>SUM('Quality Assessment Tool'!H617)</f>
        <v>5</v>
      </c>
      <c r="M101" s="256">
        <f>SUM('Quality Assessment Tool'!I617)</f>
        <v>0</v>
      </c>
      <c r="N101" s="257">
        <f t="shared" si="6"/>
        <v>0</v>
      </c>
      <c r="O101" s="258" t="str">
        <f>IF(COUNTBLANK('Quality Assessment Tool'!I617:I617)&gt;0,"Pending…","Complete")</f>
        <v>Pending…</v>
      </c>
      <c r="P101" s="252" t="str">
        <f>IF(O101="Pending…","",IF(N101&gt;Settings!$D$7,"Excellent",IF(N101&gt;Settings!$D$6,"Good",IF(N101&gt;Settings!$D$5,"Average","Bad"))))</f>
        <v/>
      </c>
      <c r="Q101" s="3"/>
    </row>
    <row r="102" spans="1:17" ht="31.9" customHeight="1" x14ac:dyDescent="0.25">
      <c r="A102" s="58"/>
      <c r="B102" s="244"/>
      <c r="C102" s="410" t="s">
        <v>1634</v>
      </c>
      <c r="D102" s="410"/>
      <c r="E102" s="410"/>
      <c r="F102" s="410"/>
      <c r="G102" s="410"/>
      <c r="H102" s="410"/>
      <c r="I102" s="410"/>
      <c r="J102" s="410"/>
      <c r="K102" s="411"/>
      <c r="L102" s="242">
        <f>SUM(L103:L104)</f>
        <v>20</v>
      </c>
      <c r="M102" s="242">
        <f>SUM(M103:M104)</f>
        <v>0</v>
      </c>
      <c r="N102" s="253">
        <f>M102/L102</f>
        <v>0</v>
      </c>
      <c r="O102" s="254" t="str">
        <f>IF(COUNTIF(O103:O104,"Pending…")&gt;0,"Pending…","Complete")</f>
        <v>Pending…</v>
      </c>
      <c r="P102" s="252" t="str">
        <f>IF(O102="Pending…","",IF(N102&gt;Settings!$D$7,"Excellent",IF(N102&gt;Settings!$D$6,"Good",IF(N102&gt;Settings!$D$5,"Average","Bad"))))</f>
        <v/>
      </c>
      <c r="Q102" s="3"/>
    </row>
    <row r="103" spans="1:17" ht="31.9" customHeight="1" x14ac:dyDescent="0.25">
      <c r="A103" s="248"/>
      <c r="B103" s="249"/>
      <c r="C103" s="243"/>
      <c r="D103" s="357" t="s">
        <v>1635</v>
      </c>
      <c r="E103" s="357"/>
      <c r="F103" s="357"/>
      <c r="G103" s="357"/>
      <c r="H103" s="357"/>
      <c r="I103" s="357"/>
      <c r="J103" s="357"/>
      <c r="K103" s="409"/>
      <c r="L103" s="256">
        <f>SUM('Quality Assessment Tool'!H620)</f>
        <v>10</v>
      </c>
      <c r="M103" s="256">
        <f>SUM('Quality Assessment Tool'!I620)</f>
        <v>0</v>
      </c>
      <c r="N103" s="257">
        <f t="shared" si="6"/>
        <v>0</v>
      </c>
      <c r="O103" s="258" t="str">
        <f>IF(COUNTBLANK('Quality Assessment Tool'!I620:I620)&gt;0,"Pending…","Complete")</f>
        <v>Pending…</v>
      </c>
      <c r="P103" s="252" t="str">
        <f>IF(O103="Pending…","",IF(N103&gt;Settings!$D$7,"Excellent",IF(N103&gt;Settings!$D$6,"Good",IF(N103&gt;Settings!$D$5,"Average","Bad"))))</f>
        <v/>
      </c>
      <c r="Q103" s="3"/>
    </row>
    <row r="104" spans="1:17" ht="31.9" customHeight="1" x14ac:dyDescent="0.25">
      <c r="A104" s="248"/>
      <c r="B104" s="249"/>
      <c r="C104" s="243"/>
      <c r="D104" s="357" t="s">
        <v>1434</v>
      </c>
      <c r="E104" s="357"/>
      <c r="F104" s="357"/>
      <c r="G104" s="357"/>
      <c r="H104" s="357"/>
      <c r="I104" s="357"/>
      <c r="J104" s="357"/>
      <c r="K104" s="409"/>
      <c r="L104" s="256">
        <f>SUM('Quality Assessment Tool'!H622:H623)</f>
        <v>10</v>
      </c>
      <c r="M104" s="256">
        <f>SUM('Quality Assessment Tool'!I622:I623)</f>
        <v>0</v>
      </c>
      <c r="N104" s="257">
        <f t="shared" si="6"/>
        <v>0</v>
      </c>
      <c r="O104" s="258" t="str">
        <f>IF(COUNTBLANK('Quality Assessment Tool'!I622:I623)&gt;0,"Pending…","Complete")</f>
        <v>Pending…</v>
      </c>
      <c r="P104" s="252" t="str">
        <f>IF(O104="Pending…","",IF(N104&gt;Settings!$D$7,"Excellent",IF(N104&gt;Settings!$D$6,"Good",IF(N104&gt;Settings!$D$5,"Average","Bad"))))</f>
        <v/>
      </c>
      <c r="Q104" s="3"/>
    </row>
    <row r="105" spans="1:17" ht="31.9" customHeight="1" x14ac:dyDescent="0.25">
      <c r="A105" s="58"/>
      <c r="B105" s="244"/>
      <c r="C105" s="410" t="s">
        <v>1636</v>
      </c>
      <c r="D105" s="410"/>
      <c r="E105" s="410"/>
      <c r="F105" s="410"/>
      <c r="G105" s="410"/>
      <c r="H105" s="410"/>
      <c r="I105" s="410"/>
      <c r="J105" s="410"/>
      <c r="K105" s="411"/>
      <c r="L105" s="242">
        <f>SUM(L106:L107)</f>
        <v>20</v>
      </c>
      <c r="M105" s="242">
        <f>SUM(M106:M107)</f>
        <v>0</v>
      </c>
      <c r="N105" s="253">
        <f>M105/L105</f>
        <v>0</v>
      </c>
      <c r="O105" s="254" t="str">
        <f>IF(COUNTIF(O106:O107,"Pending…")&gt;0,"Pending…","Complete")</f>
        <v>Pending…</v>
      </c>
      <c r="P105" s="252" t="str">
        <f>IF(O105="Pending…","",IF(N105&gt;Settings!$D$7,"Excellent",IF(N105&gt;Settings!$D$6,"Good",IF(N105&gt;Settings!$D$5,"Average","Bad"))))</f>
        <v/>
      </c>
      <c r="Q105" s="3"/>
    </row>
    <row r="106" spans="1:17" ht="18" customHeight="1" x14ac:dyDescent="0.25">
      <c r="A106" s="248"/>
      <c r="B106" s="249"/>
      <c r="C106" s="243"/>
      <c r="D106" s="357" t="s">
        <v>1637</v>
      </c>
      <c r="E106" s="357"/>
      <c r="F106" s="357"/>
      <c r="G106" s="357"/>
      <c r="H106" s="357"/>
      <c r="I106" s="357"/>
      <c r="J106" s="357"/>
      <c r="K106" s="409"/>
      <c r="L106" s="256">
        <f>SUM('Quality Assessment Tool'!H626:H627)</f>
        <v>10</v>
      </c>
      <c r="M106" s="256">
        <f>SUM('Quality Assessment Tool'!I626:I627)</f>
        <v>0</v>
      </c>
      <c r="N106" s="257">
        <f t="shared" si="6"/>
        <v>0</v>
      </c>
      <c r="O106" s="258" t="str">
        <f>IF(COUNTBLANK('Quality Assessment Tool'!I626:I627)&gt;0,"Pending…","Complete")</f>
        <v>Pending…</v>
      </c>
      <c r="P106" s="252" t="str">
        <f>IF(O106="Pending…","",IF(N106&gt;Settings!$D$7,"Excellent",IF(N106&gt;Settings!$D$6,"Good",IF(N106&gt;Settings!$D$5,"Average","Bad"))))</f>
        <v/>
      </c>
      <c r="Q106" s="3"/>
    </row>
    <row r="107" spans="1:17" ht="31.9" customHeight="1" x14ac:dyDescent="0.25">
      <c r="A107" s="248"/>
      <c r="B107" s="249"/>
      <c r="C107" s="243"/>
      <c r="D107" s="357" t="s">
        <v>1638</v>
      </c>
      <c r="E107" s="357"/>
      <c r="F107" s="357"/>
      <c r="G107" s="357"/>
      <c r="H107" s="357"/>
      <c r="I107" s="357"/>
      <c r="J107" s="357"/>
      <c r="K107" s="409"/>
      <c r="L107" s="256">
        <f>SUM('Quality Assessment Tool'!H629)</f>
        <v>10</v>
      </c>
      <c r="M107" s="256">
        <f>SUM('Quality Assessment Tool'!I629)</f>
        <v>0</v>
      </c>
      <c r="N107" s="257">
        <f t="shared" si="6"/>
        <v>0</v>
      </c>
      <c r="O107" s="258" t="str">
        <f>IF(COUNTBLANK('Quality Assessment Tool'!I629:I629)&gt;0,"Pending…","Complete")</f>
        <v>Pending…</v>
      </c>
      <c r="P107" s="252" t="str">
        <f>IF(O107="Pending…","",IF(N107&gt;Settings!$D$7,"Excellent",IF(N107&gt;Settings!$D$6,"Good",IF(N107&gt;Settings!$D$5,"Average","Bad"))))</f>
        <v/>
      </c>
      <c r="Q107" s="3"/>
    </row>
    <row r="108" spans="1:17" ht="18.75" x14ac:dyDescent="0.25">
      <c r="A108" s="58"/>
      <c r="B108" s="244"/>
      <c r="C108" s="410" t="s">
        <v>1639</v>
      </c>
      <c r="D108" s="410"/>
      <c r="E108" s="410"/>
      <c r="F108" s="410"/>
      <c r="G108" s="410"/>
      <c r="H108" s="410"/>
      <c r="I108" s="410"/>
      <c r="J108" s="410"/>
      <c r="K108" s="411"/>
      <c r="L108" s="242">
        <f>SUM(L109:L111)</f>
        <v>50</v>
      </c>
      <c r="M108" s="242">
        <f>SUM(M109:M111)</f>
        <v>0</v>
      </c>
      <c r="N108" s="253">
        <f>M108/L108</f>
        <v>0</v>
      </c>
      <c r="O108" s="254" t="str">
        <f>IF(COUNTIF(O109:O111,"Pending…")&gt;0,"Pending…","Complete")</f>
        <v>Pending…</v>
      </c>
      <c r="P108" s="252" t="str">
        <f>IF(O108="Pending…","",IF(N108&gt;Settings!$D$7,"Excellent",IF(N108&gt;Settings!$D$6,"Good",IF(N108&gt;Settings!$D$5,"Average","Bad"))))</f>
        <v/>
      </c>
      <c r="Q108" s="3"/>
    </row>
    <row r="109" spans="1:17" ht="18" customHeight="1" x14ac:dyDescent="0.25">
      <c r="A109" s="248"/>
      <c r="B109" s="249"/>
      <c r="C109" s="243"/>
      <c r="D109" s="357" t="s">
        <v>1640</v>
      </c>
      <c r="E109" s="357"/>
      <c r="F109" s="357"/>
      <c r="G109" s="357"/>
      <c r="H109" s="357"/>
      <c r="I109" s="357"/>
      <c r="J109" s="357"/>
      <c r="K109" s="409"/>
      <c r="L109" s="256">
        <f>SUM('Quality Assessment Tool'!H632:H637)</f>
        <v>25</v>
      </c>
      <c r="M109" s="256">
        <f>SUM('Quality Assessment Tool'!I632:I637)</f>
        <v>0</v>
      </c>
      <c r="N109" s="257">
        <f t="shared" si="6"/>
        <v>0</v>
      </c>
      <c r="O109" s="258" t="str">
        <f>IF(COUNTBLANK('Quality Assessment Tool'!I632:I637)&gt;0,"Pending…","Complete")</f>
        <v>Pending…</v>
      </c>
      <c r="P109" s="252" t="str">
        <f>IF(O109="Pending…","",IF(N109&gt;Settings!$D$7,"Excellent",IF(N109&gt;Settings!$D$6,"Good",IF(N109&gt;Settings!$D$5,"Average","Bad"))))</f>
        <v/>
      </c>
      <c r="Q109" s="3"/>
    </row>
    <row r="110" spans="1:17" ht="31.9" customHeight="1" x14ac:dyDescent="0.25">
      <c r="A110" s="248"/>
      <c r="B110" s="249"/>
      <c r="C110" s="243"/>
      <c r="D110" s="357" t="s">
        <v>1642</v>
      </c>
      <c r="E110" s="357"/>
      <c r="F110" s="357"/>
      <c r="G110" s="357"/>
      <c r="H110" s="357"/>
      <c r="I110" s="357"/>
      <c r="J110" s="357"/>
      <c r="K110" s="409"/>
      <c r="L110" s="256">
        <f>SUM('Quality Assessment Tool'!H639:H641)</f>
        <v>20</v>
      </c>
      <c r="M110" s="256">
        <f>SUM('Quality Assessment Tool'!I639:I641)</f>
        <v>0</v>
      </c>
      <c r="N110" s="257">
        <f t="shared" si="6"/>
        <v>0</v>
      </c>
      <c r="O110" s="258" t="str">
        <f>IF(COUNTBLANK('Quality Assessment Tool'!I639:I641)&gt;0,"Pending…","Complete")</f>
        <v>Pending…</v>
      </c>
      <c r="P110" s="252" t="str">
        <f>IF(O110="Pending…","",IF(N110&gt;Settings!$D$7,"Excellent",IF(N110&gt;Settings!$D$6,"Good",IF(N110&gt;Settings!$D$5,"Average","Bad"))))</f>
        <v/>
      </c>
      <c r="Q110" s="3"/>
    </row>
    <row r="111" spans="1:17" ht="31.9" customHeight="1" x14ac:dyDescent="0.25">
      <c r="A111" s="248"/>
      <c r="B111" s="249"/>
      <c r="C111" s="243"/>
      <c r="D111" s="357" t="s">
        <v>1643</v>
      </c>
      <c r="E111" s="357"/>
      <c r="F111" s="357"/>
      <c r="G111" s="357"/>
      <c r="H111" s="357"/>
      <c r="I111" s="357"/>
      <c r="J111" s="357"/>
      <c r="K111" s="409"/>
      <c r="L111" s="256">
        <f>SUM('Quality Assessment Tool'!H643)</f>
        <v>5</v>
      </c>
      <c r="M111" s="256">
        <f>SUM('Quality Assessment Tool'!I643)</f>
        <v>0</v>
      </c>
      <c r="N111" s="257">
        <f t="shared" si="6"/>
        <v>0</v>
      </c>
      <c r="O111" s="258" t="str">
        <f>IF(COUNTBLANK('Quality Assessment Tool'!I627:I627)&gt;0,"Pending…","Complete")</f>
        <v>Pending…</v>
      </c>
      <c r="P111" s="252" t="str">
        <f>IF(O111="Pending…","",IF(N111&gt;Settings!$D$7,"Excellent",IF(N111&gt;Settings!$D$6,"Good",IF(N111&gt;Settings!$D$5,"Average","Bad"))))</f>
        <v/>
      </c>
      <c r="Q111" s="3"/>
    </row>
    <row r="112" spans="1:17" ht="31.9" customHeight="1" x14ac:dyDescent="0.25">
      <c r="A112" s="58"/>
      <c r="B112" s="244"/>
      <c r="C112" s="410" t="s">
        <v>1644</v>
      </c>
      <c r="D112" s="410"/>
      <c r="E112" s="410"/>
      <c r="F112" s="410"/>
      <c r="G112" s="410"/>
      <c r="H112" s="410"/>
      <c r="I112" s="410"/>
      <c r="J112" s="410"/>
      <c r="K112" s="411"/>
      <c r="L112" s="242">
        <f>SUM(L113:L115)</f>
        <v>30</v>
      </c>
      <c r="M112" s="242">
        <f>SUM(M113:M115)</f>
        <v>0</v>
      </c>
      <c r="N112" s="253">
        <f>M112/L112</f>
        <v>0</v>
      </c>
      <c r="O112" s="254" t="str">
        <f>IF(COUNTIF(O113:O115,"Pending…")&gt;0,"Pending…","Complete")</f>
        <v>Pending…</v>
      </c>
      <c r="P112" s="252" t="str">
        <f>IF(O112="Pending…","",IF(N112&gt;Settings!$D$7,"Excellent",IF(N112&gt;Settings!$D$6,"Good",IF(N112&gt;Settings!$D$5,"Average","Bad"))))</f>
        <v/>
      </c>
      <c r="Q112" s="3"/>
    </row>
    <row r="113" spans="1:17" ht="18" customHeight="1" x14ac:dyDescent="0.25">
      <c r="A113" s="248"/>
      <c r="B113" s="249"/>
      <c r="C113" s="243"/>
      <c r="D113" s="357" t="s">
        <v>1645</v>
      </c>
      <c r="E113" s="357"/>
      <c r="F113" s="357"/>
      <c r="G113" s="357"/>
      <c r="H113" s="357"/>
      <c r="I113" s="357"/>
      <c r="J113" s="357"/>
      <c r="K113" s="409"/>
      <c r="L113" s="256">
        <f>SUM('Quality Assessment Tool'!H646)</f>
        <v>10</v>
      </c>
      <c r="M113" s="256">
        <f>SUM('Quality Assessment Tool'!I646)</f>
        <v>0</v>
      </c>
      <c r="N113" s="257">
        <f t="shared" ref="N113:N115" si="7">M113/L113</f>
        <v>0</v>
      </c>
      <c r="O113" s="258" t="str">
        <f>IF(COUNTBLANK('Quality Assessment Tool'!I646:I646)&gt;0,"Pending…","Complete")</f>
        <v>Pending…</v>
      </c>
      <c r="P113" s="252" t="str">
        <f>IF(O113="Pending…","",IF(N113&gt;Settings!$D$7,"Excellent",IF(N113&gt;Settings!$D$6,"Good",IF(N113&gt;Settings!$D$5,"Average","Bad"))))</f>
        <v/>
      </c>
      <c r="Q113" s="3"/>
    </row>
    <row r="114" spans="1:17" ht="18.75" customHeight="1" x14ac:dyDescent="0.25">
      <c r="A114" s="248"/>
      <c r="B114" s="249"/>
      <c r="C114" s="243"/>
      <c r="D114" s="357" t="s">
        <v>1646</v>
      </c>
      <c r="E114" s="357"/>
      <c r="F114" s="357"/>
      <c r="G114" s="357"/>
      <c r="H114" s="357"/>
      <c r="I114" s="357"/>
      <c r="J114" s="357"/>
      <c r="K114" s="409"/>
      <c r="L114" s="256">
        <f>SUM('Quality Assessment Tool'!H648:H649)</f>
        <v>15</v>
      </c>
      <c r="M114" s="256">
        <f>SUM('Quality Assessment Tool'!I648:I649)</f>
        <v>0</v>
      </c>
      <c r="N114" s="257">
        <f t="shared" si="7"/>
        <v>0</v>
      </c>
      <c r="O114" s="258" t="str">
        <f>IF(COUNTBLANK('Quality Assessment Tool'!I648:I649)&gt;0,"Pending…","Complete")</f>
        <v>Pending…</v>
      </c>
      <c r="P114" s="252" t="str">
        <f>IF(O114="Pending…","",IF(N114&gt;Settings!$D$7,"Excellent",IF(N114&gt;Settings!$D$6,"Good",IF(N114&gt;Settings!$D$5,"Average","Bad"))))</f>
        <v/>
      </c>
      <c r="Q114" s="3"/>
    </row>
    <row r="115" spans="1:17" ht="31.9" customHeight="1" x14ac:dyDescent="0.25">
      <c r="A115" s="248"/>
      <c r="B115" s="249"/>
      <c r="C115" s="243"/>
      <c r="D115" s="357" t="s">
        <v>1647</v>
      </c>
      <c r="E115" s="357"/>
      <c r="F115" s="357"/>
      <c r="G115" s="357"/>
      <c r="H115" s="357"/>
      <c r="I115" s="357"/>
      <c r="J115" s="357"/>
      <c r="K115" s="409"/>
      <c r="L115" s="256">
        <f>SUM('Quality Assessment Tool'!H651)</f>
        <v>5</v>
      </c>
      <c r="M115" s="256">
        <f>SUM('Quality Assessment Tool'!I651)</f>
        <v>0</v>
      </c>
      <c r="N115" s="257">
        <f t="shared" si="7"/>
        <v>0</v>
      </c>
      <c r="O115" s="258" t="str">
        <f>IF(COUNTBLANK('Quality Assessment Tool'!I651:I651)&gt;0,"Pending…","Complete")</f>
        <v>Pending…</v>
      </c>
      <c r="P115" s="252" t="str">
        <f>IF(O115="Pending…","",IF(N115&gt;Settings!$D$7,"Excellent",IF(N115&gt;Settings!$D$6,"Good",IF(N115&gt;Settings!$D$5,"Average","Bad"))))</f>
        <v/>
      </c>
      <c r="Q115" s="3"/>
    </row>
    <row r="116" spans="1:17" ht="31.9" customHeight="1" x14ac:dyDescent="0.25">
      <c r="A116" s="58"/>
      <c r="B116" s="244"/>
      <c r="C116" s="410" t="s">
        <v>1651</v>
      </c>
      <c r="D116" s="410"/>
      <c r="E116" s="410"/>
      <c r="F116" s="410"/>
      <c r="G116" s="410"/>
      <c r="H116" s="410"/>
      <c r="I116" s="410"/>
      <c r="J116" s="410"/>
      <c r="K116" s="411"/>
      <c r="L116" s="242">
        <f>SUM(L117:L117)</f>
        <v>20</v>
      </c>
      <c r="M116" s="242">
        <f>SUM(M117:M117)</f>
        <v>0</v>
      </c>
      <c r="N116" s="253">
        <f>M116/L116</f>
        <v>0</v>
      </c>
      <c r="O116" s="254" t="str">
        <f>IF(COUNTIF(O117:O117,"Pending…")&gt;0,"Pending…","Complete")</f>
        <v>Pending…</v>
      </c>
      <c r="P116" s="252" t="str">
        <f>IF(O116="Pending…","",IF(N116&gt;Settings!$D$7,"Excellent",IF(N116&gt;Settings!$D$6,"Good",IF(N116&gt;Settings!$D$5,"Average","Bad"))))</f>
        <v/>
      </c>
      <c r="Q116" s="3"/>
    </row>
    <row r="117" spans="1:17" ht="31.9" customHeight="1" x14ac:dyDescent="0.25">
      <c r="A117" s="248"/>
      <c r="B117" s="249"/>
      <c r="C117" s="243"/>
      <c r="D117" s="357" t="s">
        <v>1652</v>
      </c>
      <c r="E117" s="357"/>
      <c r="F117" s="357"/>
      <c r="G117" s="357"/>
      <c r="H117" s="357"/>
      <c r="I117" s="357"/>
      <c r="J117" s="357"/>
      <c r="K117" s="409"/>
      <c r="L117" s="256">
        <f>SUM('Quality Assessment Tool'!H654:H657)</f>
        <v>20</v>
      </c>
      <c r="M117" s="256">
        <f>SUM('Quality Assessment Tool'!I654:I657)</f>
        <v>0</v>
      </c>
      <c r="N117" s="257">
        <f t="shared" si="6"/>
        <v>0</v>
      </c>
      <c r="O117" s="258" t="str">
        <f>IF(COUNTBLANK('Quality Assessment Tool'!I654:I657)&gt;0,"Pending…","Complete")</f>
        <v>Pending…</v>
      </c>
      <c r="P117" s="252" t="str">
        <f>IF(O117="Pending…","",IF(N117&gt;Settings!$D$7,"Excellent",IF(N117&gt;Settings!$D$6,"Good",IF(N117&gt;Settings!$D$5,"Average","Bad"))))</f>
        <v/>
      </c>
      <c r="Q117" s="3"/>
    </row>
    <row r="119" spans="1:17" ht="23.25" x14ac:dyDescent="0.25">
      <c r="A119" s="3"/>
      <c r="B119" s="414" t="s">
        <v>1435</v>
      </c>
      <c r="C119" s="415"/>
      <c r="D119" s="415"/>
      <c r="E119" s="415"/>
      <c r="F119" s="415"/>
      <c r="G119" s="415"/>
      <c r="H119" s="415"/>
      <c r="I119" s="415"/>
      <c r="J119" s="415"/>
      <c r="K119" s="415"/>
      <c r="L119" s="246">
        <f>SUM(L120,L124,L127,L131,L136,L138,L141,L147,L155,L160,L162,L165,L168,L170)</f>
        <v>879</v>
      </c>
      <c r="M119" s="246">
        <f>SUM(M120,M124,M127,M131,M136,M138,M141,M147,M155,M160,M162,M165,M168,M170)</f>
        <v>0</v>
      </c>
      <c r="N119" s="250">
        <f>M119/L119</f>
        <v>0</v>
      </c>
      <c r="O119" s="251" t="str">
        <f>IF(COUNTIF(O120:O172,"Pending…")&gt;0,"Pending…","Complete")</f>
        <v>Pending…</v>
      </c>
      <c r="P119" s="252" t="str">
        <f>IF(O119="Pending…","",IF(N119&gt;Settings!$D$7,"Excellent",IF(N119&gt;Settings!$D$6,"Good",IF(N119&gt;Settings!$D$5,"Average","Bad"))))</f>
        <v/>
      </c>
      <c r="Q119" s="3"/>
    </row>
    <row r="120" spans="1:17" ht="32.1" customHeight="1" x14ac:dyDescent="0.25">
      <c r="A120" s="58"/>
      <c r="B120" s="244"/>
      <c r="C120" s="410" t="s">
        <v>1655</v>
      </c>
      <c r="D120" s="410"/>
      <c r="E120" s="410"/>
      <c r="F120" s="410"/>
      <c r="G120" s="410"/>
      <c r="H120" s="410"/>
      <c r="I120" s="410"/>
      <c r="J120" s="410"/>
      <c r="K120" s="411"/>
      <c r="L120" s="242">
        <f>SUM(L121:L123)</f>
        <v>55</v>
      </c>
      <c r="M120" s="242">
        <f>SUM(M121:M123)</f>
        <v>0</v>
      </c>
      <c r="N120" s="253">
        <f>M120/L120</f>
        <v>0</v>
      </c>
      <c r="O120" s="254" t="str">
        <f>IF(COUNTIF(O121:O123,"Pending…")&gt;0,"Pending…","Complete")</f>
        <v>Pending…</v>
      </c>
      <c r="P120" s="252" t="str">
        <f>IF(O120="Pending…","",IF(N120&gt;Settings!$D$7,"Excellent",IF(N120&gt;Settings!$D$6,"Good",IF(N120&gt;Settings!$D$5,"Average","Bad"))))</f>
        <v/>
      </c>
      <c r="Q120" s="3"/>
    </row>
    <row r="121" spans="1:17" ht="18" customHeight="1" x14ac:dyDescent="0.25">
      <c r="A121" s="248"/>
      <c r="B121" s="249"/>
      <c r="C121" s="243"/>
      <c r="D121" s="357" t="s">
        <v>1656</v>
      </c>
      <c r="E121" s="357"/>
      <c r="F121" s="357"/>
      <c r="G121" s="357"/>
      <c r="H121" s="357"/>
      <c r="I121" s="357"/>
      <c r="J121" s="357"/>
      <c r="K121" s="409"/>
      <c r="L121" s="256">
        <f>SUM('Quality Assessment Tool'!H662:H663)</f>
        <v>10</v>
      </c>
      <c r="M121" s="256">
        <f>SUM('Quality Assessment Tool'!I662:I663)</f>
        <v>0</v>
      </c>
      <c r="N121" s="257">
        <f t="shared" ref="N121:N159" si="8">M121/L121</f>
        <v>0</v>
      </c>
      <c r="O121" s="258" t="str">
        <f>IF(COUNTBLANK('Quality Assessment Tool'!I662:I663)&gt;0,"Pending…","Complete")</f>
        <v>Pending…</v>
      </c>
      <c r="P121" s="252" t="str">
        <f>IF(O121="Pending…","",IF(N121&gt;Settings!$D$7,"Excellent",IF(N121&gt;Settings!$D$6,"Good",IF(N121&gt;Settings!$D$5,"Average","Bad"))))</f>
        <v/>
      </c>
      <c r="Q121" s="3"/>
    </row>
    <row r="122" spans="1:17" ht="18" customHeight="1" x14ac:dyDescent="0.25">
      <c r="A122" s="248"/>
      <c r="B122" s="249"/>
      <c r="C122" s="243"/>
      <c r="D122" s="357" t="s">
        <v>1436</v>
      </c>
      <c r="E122" s="357"/>
      <c r="F122" s="357"/>
      <c r="G122" s="357"/>
      <c r="H122" s="357"/>
      <c r="I122" s="357"/>
      <c r="J122" s="357"/>
      <c r="K122" s="409"/>
      <c r="L122" s="256">
        <f>SUM('Quality Assessment Tool'!H665:H669)</f>
        <v>30</v>
      </c>
      <c r="M122" s="256">
        <f>SUM('Quality Assessment Tool'!I665:I669)</f>
        <v>0</v>
      </c>
      <c r="N122" s="257">
        <f t="shared" si="8"/>
        <v>0</v>
      </c>
      <c r="O122" s="258" t="str">
        <f>IF(COUNTBLANK('Quality Assessment Tool'!I665:I669)&gt;0,"Pending…","Complete")</f>
        <v>Pending…</v>
      </c>
      <c r="P122" s="252" t="str">
        <f>IF(O122="Pending…","",IF(N122&gt;Settings!$D$7,"Excellent",IF(N122&gt;Settings!$D$6,"Good",IF(N122&gt;Settings!$D$5,"Average","Bad"))))</f>
        <v/>
      </c>
      <c r="Q122" s="3"/>
    </row>
    <row r="123" spans="1:17" ht="32.1" customHeight="1" x14ac:dyDescent="0.25">
      <c r="A123" s="248"/>
      <c r="B123" s="249"/>
      <c r="C123" s="243"/>
      <c r="D123" s="357" t="s">
        <v>1437</v>
      </c>
      <c r="E123" s="357"/>
      <c r="F123" s="357"/>
      <c r="G123" s="357"/>
      <c r="H123" s="357"/>
      <c r="I123" s="357"/>
      <c r="J123" s="357"/>
      <c r="K123" s="409"/>
      <c r="L123" s="256">
        <f>SUM('Quality Assessment Tool'!H671:H672)</f>
        <v>15</v>
      </c>
      <c r="M123" s="256">
        <f>SUM('Quality Assessment Tool'!I671:I672)</f>
        <v>0</v>
      </c>
      <c r="N123" s="257">
        <f t="shared" si="8"/>
        <v>0</v>
      </c>
      <c r="O123" s="258" t="str">
        <f>IF(COUNTBLANK('Quality Assessment Tool'!I671:I672)&gt;0,"Pending…","Complete")</f>
        <v>Pending…</v>
      </c>
      <c r="P123" s="252" t="str">
        <f>IF(O123="Pending…","",IF(N123&gt;Settings!$D$7,"Excellent",IF(N123&gt;Settings!$D$6,"Good",IF(N123&gt;Settings!$D$5,"Average","Bad"))))</f>
        <v/>
      </c>
      <c r="Q123" s="3"/>
    </row>
    <row r="124" spans="1:17" ht="32.1" customHeight="1" x14ac:dyDescent="0.25">
      <c r="A124" s="58"/>
      <c r="B124" s="244"/>
      <c r="C124" s="410" t="s">
        <v>1657</v>
      </c>
      <c r="D124" s="410"/>
      <c r="E124" s="410"/>
      <c r="F124" s="410"/>
      <c r="G124" s="410"/>
      <c r="H124" s="410"/>
      <c r="I124" s="410"/>
      <c r="J124" s="410"/>
      <c r="K124" s="411"/>
      <c r="L124" s="242">
        <f>SUM(L125:L126)</f>
        <v>163</v>
      </c>
      <c r="M124" s="242">
        <f>SUM(M125:M126)</f>
        <v>0</v>
      </c>
      <c r="N124" s="253">
        <f>M124/L124</f>
        <v>0</v>
      </c>
      <c r="O124" s="254" t="str">
        <f>IF(COUNTIF(O125:O126,"Pending…")&gt;0,"Pending…","Complete")</f>
        <v>Pending…</v>
      </c>
      <c r="P124" s="252" t="str">
        <f>IF(O124="Pending…","",IF(N124&gt;Settings!$D$7,"Excellent",IF(N124&gt;Settings!$D$6,"Good",IF(N124&gt;Settings!$D$5,"Average","Bad"))))</f>
        <v/>
      </c>
      <c r="Q124" s="3"/>
    </row>
    <row r="125" spans="1:17" ht="18" customHeight="1" x14ac:dyDescent="0.25">
      <c r="A125" s="248"/>
      <c r="B125" s="249"/>
      <c r="C125" s="243"/>
      <c r="D125" s="357" t="s">
        <v>1438</v>
      </c>
      <c r="E125" s="357"/>
      <c r="F125" s="357"/>
      <c r="G125" s="357"/>
      <c r="H125" s="357"/>
      <c r="I125" s="357"/>
      <c r="J125" s="357"/>
      <c r="K125" s="409"/>
      <c r="L125" s="256">
        <f>SUM('Quality Assessment Tool'!H675:I709)</f>
        <v>138</v>
      </c>
      <c r="M125" s="256">
        <f>SUM('Quality Assessment Tool'!I675:J709)</f>
        <v>0</v>
      </c>
      <c r="N125" s="257">
        <f t="shared" si="8"/>
        <v>0</v>
      </c>
      <c r="O125" s="258" t="str">
        <f>IF(COUNTBLANK('Quality Assessment Tool'!I675:I709)&gt;0,"Pending…","Complete")</f>
        <v>Pending…</v>
      </c>
      <c r="P125" s="252" t="str">
        <f>IF(O125="Pending…","",IF(N125&gt;Settings!$D$7,"Excellent",IF(N125&gt;Settings!$D$6,"Good",IF(N125&gt;Settings!$D$5,"Average","Bad"))))</f>
        <v/>
      </c>
      <c r="Q125" s="3"/>
    </row>
    <row r="126" spans="1:17" ht="18" customHeight="1" x14ac:dyDescent="0.25">
      <c r="A126" s="248"/>
      <c r="B126" s="249"/>
      <c r="C126" s="243"/>
      <c r="D126" s="357" t="s">
        <v>1439</v>
      </c>
      <c r="E126" s="357"/>
      <c r="F126" s="357"/>
      <c r="G126" s="357"/>
      <c r="H126" s="357"/>
      <c r="I126" s="357"/>
      <c r="J126" s="357"/>
      <c r="K126" s="409"/>
      <c r="L126" s="256">
        <f>SUM('Quality Assessment Tool'!H711:H713)</f>
        <v>25</v>
      </c>
      <c r="M126" s="256">
        <f>SUM('Quality Assessment Tool'!I711:I713)</f>
        <v>0</v>
      </c>
      <c r="N126" s="257">
        <f t="shared" si="8"/>
        <v>0</v>
      </c>
      <c r="O126" s="258" t="str">
        <f>IF(COUNTBLANK('Quality Assessment Tool'!I711:I713)&gt;0,"Pending…","Complete")</f>
        <v>Pending…</v>
      </c>
      <c r="P126" s="252" t="str">
        <f>IF(O126="Pending…","",IF(N126&gt;Settings!$D$7,"Excellent",IF(N126&gt;Settings!$D$6,"Good",IF(N126&gt;Settings!$D$5,"Average","Bad"))))</f>
        <v/>
      </c>
      <c r="Q126" s="3"/>
    </row>
    <row r="127" spans="1:17" ht="32.1" customHeight="1" x14ac:dyDescent="0.25">
      <c r="A127" s="58"/>
      <c r="B127" s="244"/>
      <c r="C127" s="410" t="s">
        <v>1658</v>
      </c>
      <c r="D127" s="410"/>
      <c r="E127" s="410"/>
      <c r="F127" s="410"/>
      <c r="G127" s="410"/>
      <c r="H127" s="410"/>
      <c r="I127" s="410"/>
      <c r="J127" s="410"/>
      <c r="K127" s="411"/>
      <c r="L127" s="242">
        <f>SUM(L128:L130)</f>
        <v>90</v>
      </c>
      <c r="M127" s="242">
        <f>SUM(M128:M130)</f>
        <v>0</v>
      </c>
      <c r="N127" s="253">
        <f>M127/L127</f>
        <v>0</v>
      </c>
      <c r="O127" s="254" t="str">
        <f>IF(COUNTIF(O128:O130,"Pending…")&gt;0,"Pending…","Complete")</f>
        <v>Pending…</v>
      </c>
      <c r="P127" s="252" t="str">
        <f>IF(O127="Pending…","",IF(N127&gt;Settings!$D$7,"Excellent",IF(N127&gt;Settings!$D$6,"Good",IF(N127&gt;Settings!$D$5,"Average","Bad"))))</f>
        <v/>
      </c>
      <c r="Q127" s="3"/>
    </row>
    <row r="128" spans="1:17" ht="32.1" customHeight="1" x14ac:dyDescent="0.25">
      <c r="A128" s="248"/>
      <c r="B128" s="249"/>
      <c r="C128" s="243"/>
      <c r="D128" s="357" t="s">
        <v>1659</v>
      </c>
      <c r="E128" s="357"/>
      <c r="F128" s="357"/>
      <c r="G128" s="357"/>
      <c r="H128" s="357"/>
      <c r="I128" s="357"/>
      <c r="J128" s="357"/>
      <c r="K128" s="409"/>
      <c r="L128" s="256">
        <f>SUM('Quality Assessment Tool'!H716:H718)</f>
        <v>25</v>
      </c>
      <c r="M128" s="256">
        <f>SUM('Quality Assessment Tool'!I716:I718)</f>
        <v>0</v>
      </c>
      <c r="N128" s="257">
        <f t="shared" si="8"/>
        <v>0</v>
      </c>
      <c r="O128" s="258" t="str">
        <f>IF(COUNTBLANK('Quality Assessment Tool'!I716:I718)&gt;0,"Pending…","Complete")</f>
        <v>Pending…</v>
      </c>
      <c r="P128" s="252" t="str">
        <f>IF(O128="Pending…","",IF(N128&gt;Settings!$D$7,"Excellent",IF(N128&gt;Settings!$D$6,"Good",IF(N128&gt;Settings!$D$5,"Average","Bad"))))</f>
        <v/>
      </c>
      <c r="Q128" s="3"/>
    </row>
    <row r="129" spans="1:17" ht="32.1" customHeight="1" x14ac:dyDescent="0.25">
      <c r="A129" s="248"/>
      <c r="B129" s="249"/>
      <c r="C129" s="243"/>
      <c r="D129" s="357" t="s">
        <v>1660</v>
      </c>
      <c r="E129" s="357"/>
      <c r="F129" s="357"/>
      <c r="G129" s="357"/>
      <c r="H129" s="357"/>
      <c r="I129" s="357"/>
      <c r="J129" s="357"/>
      <c r="K129" s="409"/>
      <c r="L129" s="256">
        <f>SUM('Quality Assessment Tool'!H720:H727)</f>
        <v>55</v>
      </c>
      <c r="M129" s="256">
        <f>SUM('Quality Assessment Tool'!I720:I727)</f>
        <v>0</v>
      </c>
      <c r="N129" s="257">
        <f t="shared" si="8"/>
        <v>0</v>
      </c>
      <c r="O129" s="258" t="str">
        <f>IF(COUNTBLANK('Quality Assessment Tool'!I720:I727)&gt;0,"Pending…","Complete")</f>
        <v>Pending…</v>
      </c>
      <c r="P129" s="252" t="str">
        <f>IF(O129="Pending…","",IF(N129&gt;Settings!$D$7,"Excellent",IF(N129&gt;Settings!$D$6,"Good",IF(N129&gt;Settings!$D$5,"Average","Bad"))))</f>
        <v/>
      </c>
      <c r="Q129" s="3"/>
    </row>
    <row r="130" spans="1:17" ht="18" customHeight="1" x14ac:dyDescent="0.25">
      <c r="A130" s="248"/>
      <c r="B130" s="249"/>
      <c r="C130" s="243"/>
      <c r="D130" s="357" t="s">
        <v>1440</v>
      </c>
      <c r="E130" s="357"/>
      <c r="F130" s="357"/>
      <c r="G130" s="357"/>
      <c r="H130" s="357"/>
      <c r="I130" s="357"/>
      <c r="J130" s="357"/>
      <c r="K130" s="409"/>
      <c r="L130" s="256">
        <f>SUM('Quality Assessment Tool'!H729:H730)</f>
        <v>10</v>
      </c>
      <c r="M130" s="256">
        <f>SUM('Quality Assessment Tool'!I729:I730)</f>
        <v>0</v>
      </c>
      <c r="N130" s="257">
        <f t="shared" si="8"/>
        <v>0</v>
      </c>
      <c r="O130" s="258" t="str">
        <f>IF(COUNTBLANK('Quality Assessment Tool'!I670:I730)&gt;0,"Pending…","Complete")</f>
        <v>Pending…</v>
      </c>
      <c r="P130" s="252" t="str">
        <f>IF(O130="Pending…","",IF(N130&gt;Settings!$D$7,"Excellent",IF(N130&gt;Settings!$D$6,"Good",IF(N130&gt;Settings!$D$5,"Average","Bad"))))</f>
        <v/>
      </c>
      <c r="Q130" s="3"/>
    </row>
    <row r="131" spans="1:17" ht="18.75" x14ac:dyDescent="0.25">
      <c r="A131" s="58"/>
      <c r="B131" s="244"/>
      <c r="C131" s="410" t="s">
        <v>1661</v>
      </c>
      <c r="D131" s="410"/>
      <c r="E131" s="410"/>
      <c r="F131" s="410"/>
      <c r="G131" s="410"/>
      <c r="H131" s="410"/>
      <c r="I131" s="410"/>
      <c r="J131" s="410"/>
      <c r="K131" s="411"/>
      <c r="L131" s="242">
        <f>SUM(L132:L135)</f>
        <v>50</v>
      </c>
      <c r="M131" s="242">
        <f>SUM(M132:M135)</f>
        <v>0</v>
      </c>
      <c r="N131" s="253">
        <f>M131/L131</f>
        <v>0</v>
      </c>
      <c r="O131" s="254" t="str">
        <f>IF(COUNTIF(O132:O135,"Pending…")&gt;0,"Pending…","Complete")</f>
        <v>Pending…</v>
      </c>
      <c r="P131" s="252" t="str">
        <f>IF(O131="Pending…","",IF(N131&gt;Settings!$D$7,"Excellent",IF(N131&gt;Settings!$D$6,"Good",IF(N131&gt;Settings!$D$5,"Average","Bad"))))</f>
        <v/>
      </c>
      <c r="Q131" s="3"/>
    </row>
    <row r="132" spans="1:17" ht="18" customHeight="1" x14ac:dyDescent="0.25">
      <c r="A132" s="248"/>
      <c r="B132" s="249"/>
      <c r="C132" s="243"/>
      <c r="D132" s="357" t="s">
        <v>1662</v>
      </c>
      <c r="E132" s="357"/>
      <c r="F132" s="357"/>
      <c r="G132" s="357"/>
      <c r="H132" s="357"/>
      <c r="I132" s="357"/>
      <c r="J132" s="357"/>
      <c r="K132" s="409"/>
      <c r="L132" s="256">
        <f>SUM('Quality Assessment Tool'!H733)</f>
        <v>10</v>
      </c>
      <c r="M132" s="256">
        <f>SUM('Quality Assessment Tool'!I733)</f>
        <v>0</v>
      </c>
      <c r="N132" s="257">
        <f t="shared" si="8"/>
        <v>0</v>
      </c>
      <c r="O132" s="258" t="str">
        <f>IF(COUNTBLANK('Quality Assessment Tool'!I733:I733)&gt;0,"Pending…","Complete")</f>
        <v>Pending…</v>
      </c>
      <c r="P132" s="252" t="str">
        <f>IF(O132="Pending…","",IF(N132&gt;Settings!$D$7,"Excellent",IF(N132&gt;Settings!$D$6,"Good",IF(N132&gt;Settings!$D$5,"Average","Bad"))))</f>
        <v/>
      </c>
      <c r="Q132" s="3"/>
    </row>
    <row r="133" spans="1:17" ht="32.1" customHeight="1" x14ac:dyDescent="0.25">
      <c r="A133" s="248"/>
      <c r="B133" s="249"/>
      <c r="C133" s="243"/>
      <c r="D133" s="357" t="s">
        <v>1663</v>
      </c>
      <c r="E133" s="357"/>
      <c r="F133" s="357"/>
      <c r="G133" s="357"/>
      <c r="H133" s="357"/>
      <c r="I133" s="357"/>
      <c r="J133" s="357"/>
      <c r="K133" s="409"/>
      <c r="L133" s="256">
        <f>SUM('Quality Assessment Tool'!H735)</f>
        <v>5</v>
      </c>
      <c r="M133" s="256">
        <f>SUM('Quality Assessment Tool'!I735)</f>
        <v>0</v>
      </c>
      <c r="N133" s="257">
        <f t="shared" si="8"/>
        <v>0</v>
      </c>
      <c r="O133" s="258" t="str">
        <f>IF(COUNTBLANK('Quality Assessment Tool'!I735:I735)&gt;0,"Pending…","Complete")</f>
        <v>Pending…</v>
      </c>
      <c r="P133" s="252" t="str">
        <f>IF(O133="Pending…","",IF(N133&gt;Settings!$D$7,"Excellent",IF(N133&gt;Settings!$D$6,"Good",IF(N133&gt;Settings!$D$5,"Average","Bad"))))</f>
        <v/>
      </c>
      <c r="Q133" s="3"/>
    </row>
    <row r="134" spans="1:17" ht="32.1" customHeight="1" x14ac:dyDescent="0.25">
      <c r="A134" s="248"/>
      <c r="B134" s="249"/>
      <c r="C134" s="243"/>
      <c r="D134" s="357" t="s">
        <v>1665</v>
      </c>
      <c r="E134" s="357"/>
      <c r="F134" s="357"/>
      <c r="G134" s="357"/>
      <c r="H134" s="357"/>
      <c r="I134" s="357"/>
      <c r="J134" s="357"/>
      <c r="K134" s="409"/>
      <c r="L134" s="256">
        <f>SUM('Quality Assessment Tool'!H737:H739)</f>
        <v>20</v>
      </c>
      <c r="M134" s="256">
        <f>SUM('Quality Assessment Tool'!I737:I739)</f>
        <v>0</v>
      </c>
      <c r="N134" s="257">
        <f t="shared" si="8"/>
        <v>0</v>
      </c>
      <c r="O134" s="258" t="str">
        <f>IF(COUNTBLANK('Quality Assessment Tool'!I737:I739)&gt;0,"Pending…","Complete")</f>
        <v>Pending…</v>
      </c>
      <c r="P134" s="252" t="str">
        <f>IF(O134="Pending…","",IF(N134&gt;Settings!$D$7,"Excellent",IF(N134&gt;Settings!$D$6,"Good",IF(N134&gt;Settings!$D$5,"Average","Bad"))))</f>
        <v/>
      </c>
      <c r="Q134" s="3"/>
    </row>
    <row r="135" spans="1:17" ht="18" customHeight="1" x14ac:dyDescent="0.25">
      <c r="A135" s="248"/>
      <c r="B135" s="249"/>
      <c r="C135" s="243"/>
      <c r="D135" s="357" t="s">
        <v>1666</v>
      </c>
      <c r="E135" s="357"/>
      <c r="F135" s="357"/>
      <c r="G135" s="357"/>
      <c r="H135" s="357"/>
      <c r="I135" s="357"/>
      <c r="J135" s="357"/>
      <c r="K135" s="409"/>
      <c r="L135" s="256">
        <f>SUM('Quality Assessment Tool'!H741:H742)</f>
        <v>15</v>
      </c>
      <c r="M135" s="256">
        <f>SUM('Quality Assessment Tool'!I741:I742)</f>
        <v>0</v>
      </c>
      <c r="N135" s="257">
        <f t="shared" si="8"/>
        <v>0</v>
      </c>
      <c r="O135" s="258" t="str">
        <f>IF(COUNTBLANK('Quality Assessment Tool'!I741:I742)&gt;0,"Pending…","Complete")</f>
        <v>Pending…</v>
      </c>
      <c r="P135" s="252" t="str">
        <f>IF(O135="Pending…","",IF(N135&gt;Settings!$D$7,"Excellent",IF(N135&gt;Settings!$D$6,"Good",IF(N135&gt;Settings!$D$5,"Average","Bad"))))</f>
        <v/>
      </c>
      <c r="Q135" s="3"/>
    </row>
    <row r="136" spans="1:17" ht="18.75" x14ac:dyDescent="0.25">
      <c r="A136" s="58"/>
      <c r="B136" s="244"/>
      <c r="C136" s="410" t="s">
        <v>1669</v>
      </c>
      <c r="D136" s="410"/>
      <c r="E136" s="410"/>
      <c r="F136" s="410"/>
      <c r="G136" s="410"/>
      <c r="H136" s="410"/>
      <c r="I136" s="410"/>
      <c r="J136" s="410"/>
      <c r="K136" s="411"/>
      <c r="L136" s="242">
        <f>SUM(L137:L137)</f>
        <v>20</v>
      </c>
      <c r="M136" s="242">
        <f>SUM(M137:M137)</f>
        <v>0</v>
      </c>
      <c r="N136" s="253">
        <f>M136/L136</f>
        <v>0</v>
      </c>
      <c r="O136" s="254" t="str">
        <f>IF(COUNTIF(O137:O137,"Pending…")&gt;0,"Pending…","Complete")</f>
        <v>Pending…</v>
      </c>
      <c r="P136" s="252" t="str">
        <f>IF(O136="Pending…","",IF(N136&gt;Settings!$D$7,"Excellent",IF(N136&gt;Settings!$D$6,"Good",IF(N136&gt;Settings!$D$5,"Average","Bad"))))</f>
        <v/>
      </c>
      <c r="Q136" s="3"/>
    </row>
    <row r="137" spans="1:17" ht="32.1" customHeight="1" x14ac:dyDescent="0.25">
      <c r="A137" s="248"/>
      <c r="B137" s="249"/>
      <c r="C137" s="243"/>
      <c r="D137" s="357" t="s">
        <v>1670</v>
      </c>
      <c r="E137" s="357"/>
      <c r="F137" s="357"/>
      <c r="G137" s="357"/>
      <c r="H137" s="357"/>
      <c r="I137" s="357"/>
      <c r="J137" s="357"/>
      <c r="K137" s="409"/>
      <c r="L137" s="256">
        <f>SUM('Quality Assessment Tool'!H745:H748)</f>
        <v>20</v>
      </c>
      <c r="M137" s="256">
        <f>SUM('Quality Assessment Tool'!I745:I748)</f>
        <v>0</v>
      </c>
      <c r="N137" s="257">
        <f t="shared" si="8"/>
        <v>0</v>
      </c>
      <c r="O137" s="258" t="str">
        <f>IF(COUNTBLANK('Quality Assessment Tool'!I745:I748)&gt;0,"Pending…","Complete")</f>
        <v>Pending…</v>
      </c>
      <c r="P137" s="252" t="str">
        <f>IF(O137="Pending…","",IF(N137&gt;Settings!$D$7,"Excellent",IF(N137&gt;Settings!$D$6,"Good",IF(N137&gt;Settings!$D$5,"Average","Bad"))))</f>
        <v/>
      </c>
      <c r="Q137" s="3"/>
    </row>
    <row r="138" spans="1:17" ht="32.1" customHeight="1" x14ac:dyDescent="0.25">
      <c r="A138" s="58"/>
      <c r="B138" s="244"/>
      <c r="C138" s="410" t="s">
        <v>1671</v>
      </c>
      <c r="D138" s="410"/>
      <c r="E138" s="410"/>
      <c r="F138" s="410"/>
      <c r="G138" s="410"/>
      <c r="H138" s="410"/>
      <c r="I138" s="410"/>
      <c r="J138" s="410"/>
      <c r="K138" s="411"/>
      <c r="L138" s="242">
        <f>SUM(L139:L140)</f>
        <v>50</v>
      </c>
      <c r="M138" s="242">
        <f>SUM(M139:M140)</f>
        <v>0</v>
      </c>
      <c r="N138" s="253">
        <f>M138/L138</f>
        <v>0</v>
      </c>
      <c r="O138" s="254" t="str">
        <f>IF(COUNTIF(O139:O140,"Pending…")&gt;0,"Pending…","Complete")</f>
        <v>Pending…</v>
      </c>
      <c r="P138" s="252" t="str">
        <f>IF(O138="Pending…","",IF(N138&gt;Settings!$D$7,"Excellent",IF(N138&gt;Settings!$D$6,"Good",IF(N138&gt;Settings!$D$5,"Average","Bad"))))</f>
        <v/>
      </c>
      <c r="Q138" s="3"/>
    </row>
    <row r="139" spans="1:17" ht="18" customHeight="1" x14ac:dyDescent="0.25">
      <c r="A139" s="248"/>
      <c r="B139" s="249"/>
      <c r="C139" s="243"/>
      <c r="D139" s="357" t="s">
        <v>1441</v>
      </c>
      <c r="E139" s="357"/>
      <c r="F139" s="357"/>
      <c r="G139" s="357"/>
      <c r="H139" s="357"/>
      <c r="I139" s="357"/>
      <c r="J139" s="357"/>
      <c r="K139" s="409"/>
      <c r="L139" s="256">
        <f>SUM('Quality Assessment Tool'!H751)</f>
        <v>10</v>
      </c>
      <c r="M139" s="256">
        <f>SUM('Quality Assessment Tool'!I751)</f>
        <v>0</v>
      </c>
      <c r="N139" s="257">
        <f t="shared" si="8"/>
        <v>0</v>
      </c>
      <c r="O139" s="258" t="str">
        <f>IF(COUNTBLANK('Quality Assessment Tool'!I751:I751)&gt;0,"Pending…","Complete")</f>
        <v>Pending…</v>
      </c>
      <c r="P139" s="252" t="str">
        <f>IF(O139="Pending…","",IF(N139&gt;Settings!$D$7,"Excellent",IF(N139&gt;Settings!$D$6,"Good",IF(N139&gt;Settings!$D$5,"Average","Bad"))))</f>
        <v/>
      </c>
      <c r="Q139" s="3"/>
    </row>
    <row r="140" spans="1:17" ht="18" customHeight="1" x14ac:dyDescent="0.25">
      <c r="A140" s="248"/>
      <c r="B140" s="249"/>
      <c r="C140" s="243"/>
      <c r="D140" s="357" t="s">
        <v>1442</v>
      </c>
      <c r="E140" s="357"/>
      <c r="F140" s="357"/>
      <c r="G140" s="357"/>
      <c r="H140" s="357"/>
      <c r="I140" s="357"/>
      <c r="J140" s="357"/>
      <c r="K140" s="409"/>
      <c r="L140" s="256">
        <f>SUM('Quality Assessment Tool'!H753:H756)</f>
        <v>40</v>
      </c>
      <c r="M140" s="256">
        <f>SUM('Quality Assessment Tool'!I753:I756)</f>
        <v>0</v>
      </c>
      <c r="N140" s="257">
        <f t="shared" si="8"/>
        <v>0</v>
      </c>
      <c r="O140" s="258" t="str">
        <f>IF(COUNTBLANK('Quality Assessment Tool'!I753:I756)&gt;0,"Pending…","Complete")</f>
        <v>Pending…</v>
      </c>
      <c r="P140" s="252" t="str">
        <f>IF(O140="Pending…","",IF(N140&gt;Settings!$D$7,"Excellent",IF(N140&gt;Settings!$D$6,"Good",IF(N140&gt;Settings!$D$5,"Average","Bad"))))</f>
        <v/>
      </c>
      <c r="Q140" s="3"/>
    </row>
    <row r="141" spans="1:17" ht="18.75" x14ac:dyDescent="0.25">
      <c r="A141" s="58"/>
      <c r="B141" s="244"/>
      <c r="C141" s="410" t="s">
        <v>1672</v>
      </c>
      <c r="D141" s="410"/>
      <c r="E141" s="410"/>
      <c r="F141" s="410"/>
      <c r="G141" s="410"/>
      <c r="H141" s="410"/>
      <c r="I141" s="410"/>
      <c r="J141" s="410"/>
      <c r="K141" s="411"/>
      <c r="L141" s="242">
        <f>SUM(L142:L145)</f>
        <v>85</v>
      </c>
      <c r="M141" s="242">
        <f>SUM(M142:M145)</f>
        <v>0</v>
      </c>
      <c r="N141" s="253">
        <f>M141/L141</f>
        <v>0</v>
      </c>
      <c r="O141" s="254" t="str">
        <f>IF(COUNTIF(O142:O145,"Pending…")&gt;0,"Pending…","Complete")</f>
        <v>Pending…</v>
      </c>
      <c r="P141" s="252" t="str">
        <f>IF(O141="Pending…","",IF(N141&gt;Settings!$D$7,"Excellent",IF(N141&gt;Settings!$D$6,"Good",IF(N141&gt;Settings!$D$5,"Average","Bad"))))</f>
        <v/>
      </c>
      <c r="Q141" s="3"/>
    </row>
    <row r="142" spans="1:17" ht="32.1" customHeight="1" x14ac:dyDescent="0.25">
      <c r="A142" s="248"/>
      <c r="B142" s="249"/>
      <c r="C142" s="243"/>
      <c r="D142" s="357" t="s">
        <v>1673</v>
      </c>
      <c r="E142" s="357"/>
      <c r="F142" s="357"/>
      <c r="G142" s="357"/>
      <c r="H142" s="357"/>
      <c r="I142" s="357"/>
      <c r="J142" s="357"/>
      <c r="K142" s="409"/>
      <c r="L142" s="256">
        <f>SUM('Quality Assessment Tool'!H759:H761)</f>
        <v>30</v>
      </c>
      <c r="M142" s="256">
        <f>SUM('Quality Assessment Tool'!I759:I761)</f>
        <v>0</v>
      </c>
      <c r="N142" s="257">
        <f t="shared" si="8"/>
        <v>0</v>
      </c>
      <c r="O142" s="258" t="str">
        <f>IF(COUNTBLANK('Quality Assessment Tool'!I759:I761)&gt;0,"Pending…","Complete")</f>
        <v>Pending…</v>
      </c>
      <c r="P142" s="252" t="str">
        <f>IF(O142="Pending…","",IF(N142&gt;Settings!$D$7,"Excellent",IF(N142&gt;Settings!$D$6,"Good",IF(N142&gt;Settings!$D$5,"Average","Bad"))))</f>
        <v/>
      </c>
      <c r="Q142" s="3"/>
    </row>
    <row r="143" spans="1:17" ht="18" customHeight="1" x14ac:dyDescent="0.25">
      <c r="A143" s="248"/>
      <c r="B143" s="249"/>
      <c r="C143" s="243"/>
      <c r="D143" s="357" t="s">
        <v>1443</v>
      </c>
      <c r="E143" s="357"/>
      <c r="F143" s="357"/>
      <c r="G143" s="357"/>
      <c r="H143" s="357"/>
      <c r="I143" s="357"/>
      <c r="J143" s="357"/>
      <c r="K143" s="409"/>
      <c r="L143" s="256">
        <f>SUM('Quality Assessment Tool'!H763:H764)</f>
        <v>15</v>
      </c>
      <c r="M143" s="256">
        <f>SUM('Quality Assessment Tool'!I763:I764)</f>
        <v>0</v>
      </c>
      <c r="N143" s="257">
        <f t="shared" si="8"/>
        <v>0</v>
      </c>
      <c r="O143" s="258" t="str">
        <f>IF(COUNTBLANK('Quality Assessment Tool'!I763:I764)&gt;0,"Pending…","Complete")</f>
        <v>Pending…</v>
      </c>
      <c r="P143" s="252" t="str">
        <f>IF(O143="Pending…","",IF(N143&gt;Settings!$D$7,"Excellent",IF(N143&gt;Settings!$D$6,"Good",IF(N143&gt;Settings!$D$5,"Average","Bad"))))</f>
        <v/>
      </c>
      <c r="Q143" s="3"/>
    </row>
    <row r="144" spans="1:17" ht="18" customHeight="1" x14ac:dyDescent="0.25">
      <c r="A144" s="248"/>
      <c r="B144" s="249"/>
      <c r="C144" s="243"/>
      <c r="D144" s="357" t="s">
        <v>1444</v>
      </c>
      <c r="E144" s="357"/>
      <c r="F144" s="357"/>
      <c r="G144" s="357"/>
      <c r="H144" s="357"/>
      <c r="I144" s="357"/>
      <c r="J144" s="357"/>
      <c r="K144" s="409"/>
      <c r="L144" s="256">
        <f>SUM('Quality Assessment Tool'!H766:H769)</f>
        <v>30</v>
      </c>
      <c r="M144" s="256">
        <f>SUM('Quality Assessment Tool'!I766:I769)</f>
        <v>0</v>
      </c>
      <c r="N144" s="257">
        <f t="shared" si="8"/>
        <v>0</v>
      </c>
      <c r="O144" s="258" t="str">
        <f>IF(COUNTBLANK('Quality Assessment Tool'!I766:I769)&gt;0,"Pending…","Complete")</f>
        <v>Pending…</v>
      </c>
      <c r="P144" s="252" t="str">
        <f>IF(O144="Pending…","",IF(N144&gt;Settings!$D$7,"Excellent",IF(N144&gt;Settings!$D$6,"Good",IF(N144&gt;Settings!$D$5,"Average","Bad"))))</f>
        <v/>
      </c>
      <c r="Q144" s="3"/>
    </row>
    <row r="145" spans="1:17" ht="18" customHeight="1" x14ac:dyDescent="0.25">
      <c r="A145" s="248"/>
      <c r="B145" s="249"/>
      <c r="C145" s="243"/>
      <c r="D145" s="357" t="s">
        <v>1674</v>
      </c>
      <c r="E145" s="357"/>
      <c r="F145" s="357"/>
      <c r="G145" s="357"/>
      <c r="H145" s="357"/>
      <c r="I145" s="357"/>
      <c r="J145" s="357"/>
      <c r="K145" s="409"/>
      <c r="L145" s="256">
        <f>SUM('Quality Assessment Tool'!H771)</f>
        <v>10</v>
      </c>
      <c r="M145" s="256">
        <f>SUM('Quality Assessment Tool'!I771)</f>
        <v>0</v>
      </c>
      <c r="N145" s="257">
        <f t="shared" si="8"/>
        <v>0</v>
      </c>
      <c r="O145" s="258" t="str">
        <f>IF(COUNTBLANK('Quality Assessment Tool'!I682:I685)&gt;0,"Pending…","Complete")</f>
        <v>Pending…</v>
      </c>
      <c r="P145" s="252" t="str">
        <f>IF(O145="Pending…","",IF(N145&gt;Settings!$D$7,"Excellent",IF(N145&gt;Settings!$D$6,"Good",IF(N145&gt;Settings!$D$5,"Average","Bad"))))</f>
        <v/>
      </c>
      <c r="Q145" s="3"/>
    </row>
    <row r="146" spans="1:17" ht="18" customHeight="1" x14ac:dyDescent="0.25">
      <c r="A146" s="248"/>
      <c r="B146" s="249"/>
      <c r="C146" s="243"/>
      <c r="D146" s="357" t="s">
        <v>1675</v>
      </c>
      <c r="E146" s="357"/>
      <c r="F146" s="357"/>
      <c r="G146" s="357"/>
      <c r="H146" s="357"/>
      <c r="I146" s="357"/>
      <c r="J146" s="357"/>
      <c r="K146" s="409"/>
      <c r="L146" s="256">
        <f>SUM('Quality Assessment Tool'!H773)</f>
        <v>5</v>
      </c>
      <c r="M146" s="256">
        <f>SUM('Quality Assessment Tool'!I773)</f>
        <v>0</v>
      </c>
      <c r="N146" s="257">
        <f t="shared" ref="N146" si="9">M146/L146</f>
        <v>0</v>
      </c>
      <c r="O146" s="258" t="str">
        <f>IF(COUNTBLANK('Quality Assessment Tool'!I711:I711)&gt;0,"Pending…","Complete")</f>
        <v>Pending…</v>
      </c>
      <c r="P146" s="252" t="str">
        <f>IF(O146="Pending…","",IF(N146&gt;Settings!$D$7,"Excellent",IF(N146&gt;Settings!$D$6,"Good",IF(N146&gt;Settings!$D$5,"Average","Bad"))))</f>
        <v/>
      </c>
      <c r="Q146" s="3"/>
    </row>
    <row r="147" spans="1:17" ht="32.1" customHeight="1" x14ac:dyDescent="0.25">
      <c r="A147" s="58"/>
      <c r="B147" s="244"/>
      <c r="C147" s="410" t="s">
        <v>1676</v>
      </c>
      <c r="D147" s="410"/>
      <c r="E147" s="410"/>
      <c r="F147" s="410"/>
      <c r="G147" s="410"/>
      <c r="H147" s="410"/>
      <c r="I147" s="410"/>
      <c r="J147" s="410"/>
      <c r="K147" s="411"/>
      <c r="L147" s="242">
        <f>SUM(L148:L154)</f>
        <v>106</v>
      </c>
      <c r="M147" s="242">
        <f>SUM(M148:M154)</f>
        <v>0</v>
      </c>
      <c r="N147" s="253">
        <f>M147/L147</f>
        <v>0</v>
      </c>
      <c r="O147" s="254" t="str">
        <f>IF(COUNTIF(O148:O154,"Pending…")&gt;0,"Pending…","Complete")</f>
        <v>Pending…</v>
      </c>
      <c r="P147" s="252" t="str">
        <f>IF(O147="Pending…","",IF(N147&gt;Settings!$D$7,"Excellent",IF(N147&gt;Settings!$D$6,"Good",IF(N147&gt;Settings!$D$5,"Average","Bad"))))</f>
        <v/>
      </c>
      <c r="Q147" s="3"/>
    </row>
    <row r="148" spans="1:17" ht="32.1" customHeight="1" x14ac:dyDescent="0.25">
      <c r="A148" s="248"/>
      <c r="B148" s="249"/>
      <c r="C148" s="243"/>
      <c r="D148" s="357" t="s">
        <v>1445</v>
      </c>
      <c r="E148" s="357"/>
      <c r="F148" s="357"/>
      <c r="G148" s="357"/>
      <c r="H148" s="357"/>
      <c r="I148" s="357"/>
      <c r="J148" s="357"/>
      <c r="K148" s="409"/>
      <c r="L148" s="256">
        <f>SUM('Quality Assessment Tool'!H776)</f>
        <v>5</v>
      </c>
      <c r="M148" s="256">
        <f>SUM('Quality Assessment Tool'!I776)</f>
        <v>0</v>
      </c>
      <c r="N148" s="257">
        <f t="shared" si="8"/>
        <v>0</v>
      </c>
      <c r="O148" s="258" t="str">
        <f>IF(COUNTBLANK('Quality Assessment Tool'!I766:I766)&gt;0,"Pending…","Complete")</f>
        <v>Pending…</v>
      </c>
      <c r="P148" s="252" t="str">
        <f>IF(O148="Pending…","",IF(N148&gt;Settings!$D$7,"Excellent",IF(N148&gt;Settings!$D$6,"Good",IF(N148&gt;Settings!$D$5,"Average","Bad"))))</f>
        <v/>
      </c>
      <c r="Q148" s="3"/>
    </row>
    <row r="149" spans="1:17" ht="18" customHeight="1" x14ac:dyDescent="0.25">
      <c r="A149" s="248"/>
      <c r="B149" s="249"/>
      <c r="C149" s="243"/>
      <c r="D149" s="357" t="s">
        <v>1446</v>
      </c>
      <c r="E149" s="357"/>
      <c r="F149" s="357"/>
      <c r="G149" s="357"/>
      <c r="H149" s="357"/>
      <c r="I149" s="357"/>
      <c r="J149" s="357"/>
      <c r="K149" s="409"/>
      <c r="L149" s="256">
        <f>SUM('Quality Assessment Tool'!H778)</f>
        <v>5</v>
      </c>
      <c r="M149" s="256">
        <f>SUM('Quality Assessment Tool'!I778)</f>
        <v>0</v>
      </c>
      <c r="N149" s="257">
        <f t="shared" si="8"/>
        <v>0</v>
      </c>
      <c r="O149" s="258" t="str">
        <f>IF(COUNTBLANK('Quality Assessment Tool'!I778:I778)&gt;0,"Pending…","Complete")</f>
        <v>Pending…</v>
      </c>
      <c r="P149" s="252" t="str">
        <f>IF(O149="Pending…","",IF(N149&gt;Settings!$D$7,"Excellent",IF(N149&gt;Settings!$D$6,"Good",IF(N149&gt;Settings!$D$5,"Average","Bad"))))</f>
        <v/>
      </c>
      <c r="Q149" s="3"/>
    </row>
    <row r="150" spans="1:17" ht="18" customHeight="1" x14ac:dyDescent="0.25">
      <c r="A150" s="248"/>
      <c r="B150" s="249"/>
      <c r="C150" s="243"/>
      <c r="D150" s="357" t="s">
        <v>1447</v>
      </c>
      <c r="E150" s="357"/>
      <c r="F150" s="357"/>
      <c r="G150" s="357"/>
      <c r="H150" s="357"/>
      <c r="I150" s="357"/>
      <c r="J150" s="357"/>
      <c r="K150" s="409"/>
      <c r="L150" s="256">
        <f>SUM('Quality Assessment Tool'!H780)</f>
        <v>5</v>
      </c>
      <c r="M150" s="256">
        <f>SUM('Quality Assessment Tool'!I780)</f>
        <v>0</v>
      </c>
      <c r="N150" s="257">
        <f t="shared" si="8"/>
        <v>0</v>
      </c>
      <c r="O150" s="258" t="str">
        <f>IF(COUNTBLANK('Quality Assessment Tool'!I780:I780)&gt;0,"Pending…","Complete")</f>
        <v>Pending…</v>
      </c>
      <c r="P150" s="252" t="str">
        <f>IF(O150="Pending…","",IF(N150&gt;Settings!$D$7,"Excellent",IF(N150&gt;Settings!$D$6,"Good",IF(N150&gt;Settings!$D$5,"Average","Bad"))))</f>
        <v/>
      </c>
      <c r="Q150" s="3"/>
    </row>
    <row r="151" spans="1:17" ht="18" customHeight="1" x14ac:dyDescent="0.25">
      <c r="A151" s="248"/>
      <c r="B151" s="249"/>
      <c r="C151" s="243"/>
      <c r="D151" s="357" t="s">
        <v>1448</v>
      </c>
      <c r="E151" s="357"/>
      <c r="F151" s="357"/>
      <c r="G151" s="357"/>
      <c r="H151" s="357"/>
      <c r="I151" s="357"/>
      <c r="J151" s="357"/>
      <c r="K151" s="409"/>
      <c r="L151" s="256">
        <f>SUM('Quality Assessment Tool'!H782)</f>
        <v>5</v>
      </c>
      <c r="M151" s="256">
        <f>SUM('Quality Assessment Tool'!I782)</f>
        <v>0</v>
      </c>
      <c r="N151" s="257">
        <f t="shared" si="8"/>
        <v>0</v>
      </c>
      <c r="O151" s="258" t="str">
        <f>IF(COUNTBLANK('Quality Assessment Tool'!I782:I782)&gt;0,"Pending…","Complete")</f>
        <v>Pending…</v>
      </c>
      <c r="P151" s="252" t="str">
        <f>IF(O151="Pending…","",IF(N151&gt;Settings!$D$7,"Excellent",IF(N151&gt;Settings!$D$6,"Good",IF(N151&gt;Settings!$D$5,"Average","Bad"))))</f>
        <v/>
      </c>
      <c r="Q151" s="3"/>
    </row>
    <row r="152" spans="1:17" ht="18" customHeight="1" x14ac:dyDescent="0.25">
      <c r="A152" s="248"/>
      <c r="B152" s="249"/>
      <c r="C152" s="243"/>
      <c r="D152" s="357" t="s">
        <v>1449</v>
      </c>
      <c r="E152" s="357"/>
      <c r="F152" s="357"/>
      <c r="G152" s="357"/>
      <c r="H152" s="357"/>
      <c r="I152" s="357"/>
      <c r="J152" s="357"/>
      <c r="K152" s="409"/>
      <c r="L152" s="256">
        <f>SUM('Quality Assessment Tool'!H784)</f>
        <v>5</v>
      </c>
      <c r="M152" s="256">
        <f>SUM('Quality Assessment Tool'!I784)</f>
        <v>0</v>
      </c>
      <c r="N152" s="257">
        <f t="shared" si="8"/>
        <v>0</v>
      </c>
      <c r="O152" s="258" t="str">
        <f>IF(COUNTBLANK('Quality Assessment Tool'!I784:I784)&gt;0,"Pending…","Complete")</f>
        <v>Pending…</v>
      </c>
      <c r="P152" s="252" t="str">
        <f>IF(O152="Pending…","",IF(N152&gt;Settings!$D$7,"Excellent",IF(N152&gt;Settings!$D$6,"Good",IF(N152&gt;Settings!$D$5,"Average","Bad"))))</f>
        <v/>
      </c>
      <c r="Q152" s="3"/>
    </row>
    <row r="153" spans="1:17" ht="18" customHeight="1" x14ac:dyDescent="0.25">
      <c r="A153" s="248"/>
      <c r="B153" s="249"/>
      <c r="C153" s="243"/>
      <c r="D153" s="357" t="s">
        <v>1450</v>
      </c>
      <c r="E153" s="357"/>
      <c r="F153" s="357"/>
      <c r="G153" s="357"/>
      <c r="H153" s="357"/>
      <c r="I153" s="357"/>
      <c r="J153" s="357"/>
      <c r="K153" s="409"/>
      <c r="L153" s="256">
        <f>SUM('Quality Assessment Tool'!H786:H812)</f>
        <v>76</v>
      </c>
      <c r="M153" s="256">
        <f>SUM('Quality Assessment Tool'!I786:I812)</f>
        <v>0</v>
      </c>
      <c r="N153" s="257">
        <f t="shared" si="8"/>
        <v>0</v>
      </c>
      <c r="O153" s="258" t="str">
        <f>IF(COUNTBLANK('Quality Assessment Tool'!I786:I812)&gt;0,"Pending…","Complete")</f>
        <v>Pending…</v>
      </c>
      <c r="P153" s="252" t="str">
        <f>IF(O153="Pending…","",IF(N153&gt;Settings!$D$7,"Excellent",IF(N153&gt;Settings!$D$6,"Good",IF(N153&gt;Settings!$D$5,"Average","Bad"))))</f>
        <v/>
      </c>
      <c r="Q153" s="3"/>
    </row>
    <row r="154" spans="1:17" ht="32.1" customHeight="1" x14ac:dyDescent="0.25">
      <c r="A154" s="248"/>
      <c r="B154" s="249"/>
      <c r="C154" s="243"/>
      <c r="D154" s="357" t="s">
        <v>1451</v>
      </c>
      <c r="E154" s="357"/>
      <c r="F154" s="357"/>
      <c r="G154" s="357"/>
      <c r="H154" s="357"/>
      <c r="I154" s="357"/>
      <c r="J154" s="357"/>
      <c r="K154" s="409"/>
      <c r="L154" s="256">
        <f>SUM('Quality Assessment Tool'!H814)</f>
        <v>5</v>
      </c>
      <c r="M154" s="256">
        <f>SUM('Quality Assessment Tool'!I814)</f>
        <v>0</v>
      </c>
      <c r="N154" s="257">
        <f t="shared" si="8"/>
        <v>0</v>
      </c>
      <c r="O154" s="258" t="str">
        <f>IF(COUNTBLANK('Quality Assessment Tool'!I814:I814)&gt;0,"Pending…","Complete")</f>
        <v>Pending…</v>
      </c>
      <c r="P154" s="252" t="str">
        <f>IF(O154="Pending…","",IF(N154&gt;Settings!$D$7,"Excellent",IF(N154&gt;Settings!$D$6,"Good",IF(N154&gt;Settings!$D$5,"Average","Bad"))))</f>
        <v/>
      </c>
      <c r="Q154" s="3"/>
    </row>
    <row r="155" spans="1:17" ht="18.75" x14ac:dyDescent="0.25">
      <c r="A155" s="58"/>
      <c r="B155" s="244"/>
      <c r="C155" s="410" t="s">
        <v>1677</v>
      </c>
      <c r="D155" s="410"/>
      <c r="E155" s="410"/>
      <c r="F155" s="410"/>
      <c r="G155" s="410"/>
      <c r="H155" s="410"/>
      <c r="I155" s="410"/>
      <c r="J155" s="410"/>
      <c r="K155" s="411"/>
      <c r="L155" s="242">
        <f>SUM(L156:L159)</f>
        <v>110</v>
      </c>
      <c r="M155" s="242">
        <f>SUM(M156:M159)</f>
        <v>0</v>
      </c>
      <c r="N155" s="253">
        <f>M155/L155</f>
        <v>0</v>
      </c>
      <c r="O155" s="254" t="str">
        <f>IF(COUNTIF(O156:O159,"Pending…")&gt;0,"Pending…","Complete")</f>
        <v>Pending…</v>
      </c>
      <c r="P155" s="252" t="str">
        <f>IF(O155="Pending…","",IF(N155&gt;Settings!$D$7,"Excellent",IF(N155&gt;Settings!$D$6,"Good",IF(N155&gt;Settings!$D$5,"Average","Bad"))))</f>
        <v/>
      </c>
      <c r="Q155" s="3"/>
    </row>
    <row r="156" spans="1:17" ht="18" customHeight="1" x14ac:dyDescent="0.25">
      <c r="A156" s="248"/>
      <c r="B156" s="249"/>
      <c r="C156" s="243"/>
      <c r="D156" s="357" t="s">
        <v>1452</v>
      </c>
      <c r="E156" s="357"/>
      <c r="F156" s="357"/>
      <c r="G156" s="357"/>
      <c r="H156" s="357"/>
      <c r="I156" s="357"/>
      <c r="J156" s="357"/>
      <c r="K156" s="409"/>
      <c r="L156" s="256">
        <f>SUM('Quality Assessment Tool'!H817:H821)</f>
        <v>35</v>
      </c>
      <c r="M156" s="256">
        <f>SUM('Quality Assessment Tool'!I817:I821)</f>
        <v>0</v>
      </c>
      <c r="N156" s="257">
        <f t="shared" si="8"/>
        <v>0</v>
      </c>
      <c r="O156" s="258" t="str">
        <f>IF(COUNTBLANK('Quality Assessment Tool'!I817:I821)&gt;0,"Pending…","Complete")</f>
        <v>Pending…</v>
      </c>
      <c r="P156" s="252" t="str">
        <f>IF(O156="Pending…","",IF(N156&gt;Settings!$D$7,"Excellent",IF(N156&gt;Settings!$D$6,"Good",IF(N156&gt;Settings!$D$5,"Average","Bad"))))</f>
        <v/>
      </c>
      <c r="Q156" s="3"/>
    </row>
    <row r="157" spans="1:17" ht="18" customHeight="1" x14ac:dyDescent="0.25">
      <c r="A157" s="248"/>
      <c r="B157" s="249"/>
      <c r="C157" s="243"/>
      <c r="D157" s="357" t="s">
        <v>1453</v>
      </c>
      <c r="E157" s="357"/>
      <c r="F157" s="357"/>
      <c r="G157" s="357"/>
      <c r="H157" s="357"/>
      <c r="I157" s="357"/>
      <c r="J157" s="357"/>
      <c r="K157" s="409"/>
      <c r="L157" s="256">
        <f>SUM('Quality Assessment Tool'!H823:H826)</f>
        <v>35</v>
      </c>
      <c r="M157" s="256">
        <f>SUM('Quality Assessment Tool'!I823:I826)</f>
        <v>0</v>
      </c>
      <c r="N157" s="257">
        <f t="shared" si="8"/>
        <v>0</v>
      </c>
      <c r="O157" s="258" t="str">
        <f>IF(COUNTBLANK('Quality Assessment Tool'!I823:I826)&gt;0,"Pending…","Complete")</f>
        <v>Pending…</v>
      </c>
      <c r="P157" s="252" t="str">
        <f>IF(O157="Pending…","",IF(N157&gt;Settings!$D$7,"Excellent",IF(N157&gt;Settings!$D$6,"Good",IF(N157&gt;Settings!$D$5,"Average","Bad"))))</f>
        <v/>
      </c>
      <c r="Q157" s="3"/>
    </row>
    <row r="158" spans="1:17" ht="18" customHeight="1" x14ac:dyDescent="0.25">
      <c r="A158" s="248"/>
      <c r="B158" s="249"/>
      <c r="C158" s="243"/>
      <c r="D158" s="357" t="s">
        <v>1678</v>
      </c>
      <c r="E158" s="357"/>
      <c r="F158" s="357"/>
      <c r="G158" s="357"/>
      <c r="H158" s="357"/>
      <c r="I158" s="357"/>
      <c r="J158" s="357"/>
      <c r="K158" s="409"/>
      <c r="L158" s="256">
        <f>SUM('Quality Assessment Tool'!H828:H834)</f>
        <v>35</v>
      </c>
      <c r="M158" s="256">
        <f>SUM('Quality Assessment Tool'!I828:I834)</f>
        <v>0</v>
      </c>
      <c r="N158" s="257">
        <f t="shared" si="8"/>
        <v>0</v>
      </c>
      <c r="O158" s="258" t="str">
        <f>IF(COUNTBLANK('Quality Assessment Tool'!I828:I834)&gt;0,"Pending…","Complete")</f>
        <v>Pending…</v>
      </c>
      <c r="P158" s="252" t="str">
        <f>IF(O158="Pending…","",IF(N158&gt;Settings!$D$7,"Excellent",IF(N158&gt;Settings!$D$6,"Good",IF(N158&gt;Settings!$D$5,"Average","Bad"))))</f>
        <v/>
      </c>
      <c r="Q158" s="3"/>
    </row>
    <row r="159" spans="1:17" ht="32.1" customHeight="1" x14ac:dyDescent="0.25">
      <c r="A159" s="248"/>
      <c r="B159" s="249"/>
      <c r="C159" s="243"/>
      <c r="D159" s="357" t="s">
        <v>1454</v>
      </c>
      <c r="E159" s="357"/>
      <c r="F159" s="357"/>
      <c r="G159" s="357"/>
      <c r="H159" s="357"/>
      <c r="I159" s="357"/>
      <c r="J159" s="357"/>
      <c r="K159" s="409"/>
      <c r="L159" s="256">
        <f>SUM('Quality Assessment Tool'!H836)</f>
        <v>5</v>
      </c>
      <c r="M159" s="256">
        <f>SUM('Quality Assessment Tool'!I836)</f>
        <v>0</v>
      </c>
      <c r="N159" s="257">
        <f t="shared" si="8"/>
        <v>0</v>
      </c>
      <c r="O159" s="258" t="str">
        <f>IF(COUNTBLANK('Quality Assessment Tool'!I836:I836)&gt;0,"Pending…","Complete")</f>
        <v>Pending…</v>
      </c>
      <c r="P159" s="252" t="str">
        <f>IF(O159="Pending…","",IF(N159&gt;Settings!$D$7,"Excellent",IF(N159&gt;Settings!$D$6,"Good",IF(N159&gt;Settings!$D$5,"Average","Bad"))))</f>
        <v/>
      </c>
      <c r="Q159" s="3"/>
    </row>
    <row r="160" spans="1:17" ht="32.1" customHeight="1" x14ac:dyDescent="0.25">
      <c r="A160" s="58"/>
      <c r="B160" s="244"/>
      <c r="C160" s="410" t="s">
        <v>1680</v>
      </c>
      <c r="D160" s="410"/>
      <c r="E160" s="410"/>
      <c r="F160" s="410"/>
      <c r="G160" s="410"/>
      <c r="H160" s="410"/>
      <c r="I160" s="410"/>
      <c r="J160" s="410"/>
      <c r="K160" s="411"/>
      <c r="L160" s="242">
        <f>SUM(L161)</f>
        <v>20</v>
      </c>
      <c r="M160" s="242">
        <f>SUM(M161)</f>
        <v>0</v>
      </c>
      <c r="N160" s="253">
        <f>M160/L160</f>
        <v>0</v>
      </c>
      <c r="O160" s="254" t="str">
        <f>IF(COUNTIF(O161:O161,"Pending…")&gt;0,"Pending…","Complete")</f>
        <v>Pending…</v>
      </c>
      <c r="P160" s="252" t="str">
        <f>IF(O160="Pending…","",IF(N160&gt;Settings!$D$7,"Excellent",IF(N160&gt;Settings!$D$6,"Good",IF(N160&gt;Settings!$D$5,"Average","Bad"))))</f>
        <v/>
      </c>
      <c r="Q160" s="3"/>
    </row>
    <row r="161" spans="1:17" ht="18" customHeight="1" x14ac:dyDescent="0.25">
      <c r="A161" s="248"/>
      <c r="B161" s="249"/>
      <c r="C161" s="243"/>
      <c r="D161" s="357" t="s">
        <v>1679</v>
      </c>
      <c r="E161" s="357"/>
      <c r="F161" s="357"/>
      <c r="G161" s="357"/>
      <c r="H161" s="357"/>
      <c r="I161" s="357"/>
      <c r="J161" s="357"/>
      <c r="K161" s="409"/>
      <c r="L161" s="256">
        <f>SUM('Quality Assessment Tool'!H839:H841)</f>
        <v>20</v>
      </c>
      <c r="M161" s="256">
        <f>SUM('Quality Assessment Tool'!I839:I841)</f>
        <v>0</v>
      </c>
      <c r="N161" s="257">
        <f t="shared" ref="N161:N172" si="10">M161/L161</f>
        <v>0</v>
      </c>
      <c r="O161" s="258" t="str">
        <f>IF(COUNTBLANK('Quality Assessment Tool'!I839:I841)&gt;0,"Pending…","Complete")</f>
        <v>Pending…</v>
      </c>
      <c r="P161" s="252" t="str">
        <f>IF(O161="Pending…","",IF(N161&gt;Settings!$D$7,"Excellent",IF(N161&gt;Settings!$D$6,"Good",IF(N161&gt;Settings!$D$5,"Average","Bad"))))</f>
        <v/>
      </c>
      <c r="Q161" s="3"/>
    </row>
    <row r="162" spans="1:17" ht="18.75" x14ac:dyDescent="0.25">
      <c r="A162" s="58"/>
      <c r="B162" s="244"/>
      <c r="C162" s="410" t="s">
        <v>1681</v>
      </c>
      <c r="D162" s="410"/>
      <c r="E162" s="410"/>
      <c r="F162" s="410"/>
      <c r="G162" s="410"/>
      <c r="H162" s="410"/>
      <c r="I162" s="410"/>
      <c r="J162" s="410"/>
      <c r="K162" s="411"/>
      <c r="L162" s="242">
        <f>SUM(L163:L164)</f>
        <v>50</v>
      </c>
      <c r="M162" s="242">
        <f>SUM(M163:M164)</f>
        <v>0</v>
      </c>
      <c r="N162" s="253">
        <f>M162/L162</f>
        <v>0</v>
      </c>
      <c r="O162" s="254" t="str">
        <f>IF(COUNTIF(O163:O164,"Pending…")&gt;0,"Pending…","Complete")</f>
        <v>Pending…</v>
      </c>
      <c r="P162" s="252" t="str">
        <f>IF(O162="Pending…","",IF(N162&gt;Settings!$D$7,"Excellent",IF(N162&gt;Settings!$D$6,"Good",IF(N162&gt;Settings!$D$5,"Average","Bad"))))</f>
        <v/>
      </c>
      <c r="Q162" s="3"/>
    </row>
    <row r="163" spans="1:17" ht="18" customHeight="1" x14ac:dyDescent="0.25">
      <c r="A163" s="248"/>
      <c r="B163" s="249"/>
      <c r="C163" s="243"/>
      <c r="D163" s="357" t="s">
        <v>1682</v>
      </c>
      <c r="E163" s="357"/>
      <c r="F163" s="357"/>
      <c r="G163" s="357"/>
      <c r="H163" s="357"/>
      <c r="I163" s="357"/>
      <c r="J163" s="357"/>
      <c r="K163" s="409"/>
      <c r="L163" s="256">
        <f>SUM('Quality Assessment Tool'!H844:H848)</f>
        <v>40</v>
      </c>
      <c r="M163" s="256">
        <f>SUM('Quality Assessment Tool'!I844:I848)</f>
        <v>0</v>
      </c>
      <c r="N163" s="257">
        <f t="shared" si="10"/>
        <v>0</v>
      </c>
      <c r="O163" s="258" t="str">
        <f>IF(COUNTBLANK('Quality Assessment Tool'!I844:I848)&gt;0,"Pending…","Complete")</f>
        <v>Pending…</v>
      </c>
      <c r="P163" s="252" t="str">
        <f>IF(O163="Pending…","",IF(N163&gt;Settings!$D$7,"Excellent",IF(N163&gt;Settings!$D$6,"Good",IF(N163&gt;Settings!$D$5,"Average","Bad"))))</f>
        <v/>
      </c>
      <c r="Q163" s="3"/>
    </row>
    <row r="164" spans="1:17" ht="18" customHeight="1" x14ac:dyDescent="0.25">
      <c r="A164" s="248"/>
      <c r="B164" s="249"/>
      <c r="C164" s="243"/>
      <c r="D164" s="357" t="s">
        <v>1455</v>
      </c>
      <c r="E164" s="357"/>
      <c r="F164" s="357"/>
      <c r="G164" s="357"/>
      <c r="H164" s="357"/>
      <c r="I164" s="357"/>
      <c r="J164" s="357"/>
      <c r="K164" s="409"/>
      <c r="L164" s="256">
        <f>SUM('Quality Assessment Tool'!H850)</f>
        <v>10</v>
      </c>
      <c r="M164" s="256">
        <f>SUM('Quality Assessment Tool'!I850)</f>
        <v>0</v>
      </c>
      <c r="N164" s="257">
        <f t="shared" si="10"/>
        <v>0</v>
      </c>
      <c r="O164" s="258" t="str">
        <f>IF(COUNTBLANK('Quality Assessment Tool'!I850:I850)&gt;0,"Pending…","Complete")</f>
        <v>Pending…</v>
      </c>
      <c r="P164" s="252" t="str">
        <f>IF(O164="Pending…","",IF(N164&gt;Settings!$D$7,"Excellent",IF(N164&gt;Settings!$D$6,"Good",IF(N164&gt;Settings!$D$5,"Average","Bad"))))</f>
        <v/>
      </c>
      <c r="Q164" s="3"/>
    </row>
    <row r="165" spans="1:17" ht="32.1" customHeight="1" x14ac:dyDescent="0.25">
      <c r="A165" s="58"/>
      <c r="B165" s="244"/>
      <c r="C165" s="410" t="s">
        <v>1683</v>
      </c>
      <c r="D165" s="410"/>
      <c r="E165" s="410"/>
      <c r="F165" s="410"/>
      <c r="G165" s="410"/>
      <c r="H165" s="410"/>
      <c r="I165" s="410"/>
      <c r="J165" s="410"/>
      <c r="K165" s="411"/>
      <c r="L165" s="242">
        <f>SUM(L166:L167)</f>
        <v>50</v>
      </c>
      <c r="M165" s="242">
        <f>SUM(M166:M167)</f>
        <v>0</v>
      </c>
      <c r="N165" s="253">
        <f>M165/L165</f>
        <v>0</v>
      </c>
      <c r="O165" s="254" t="str">
        <f>IF(COUNTIF(O166:O167,"Pending…")&gt;0,"Pending…","Complete")</f>
        <v>Pending…</v>
      </c>
      <c r="P165" s="252" t="str">
        <f>IF(O165="Pending…","",IF(N165&gt;Settings!$D$7,"Excellent",IF(N165&gt;Settings!$D$6,"Good",IF(N165&gt;Settings!$D$5,"Average","Bad"))))</f>
        <v/>
      </c>
      <c r="Q165" s="3"/>
    </row>
    <row r="166" spans="1:17" ht="18" customHeight="1" x14ac:dyDescent="0.25">
      <c r="A166" s="248"/>
      <c r="B166" s="249"/>
      <c r="C166" s="243"/>
      <c r="D166" s="357" t="s">
        <v>1684</v>
      </c>
      <c r="E166" s="357"/>
      <c r="F166" s="357"/>
      <c r="G166" s="357"/>
      <c r="H166" s="357"/>
      <c r="I166" s="357"/>
      <c r="J166" s="357"/>
      <c r="K166" s="409"/>
      <c r="L166" s="256">
        <f>SUM('Quality Assessment Tool'!H853:H857)</f>
        <v>40</v>
      </c>
      <c r="M166" s="256">
        <f>SUM('Quality Assessment Tool'!I853:I857)</f>
        <v>0</v>
      </c>
      <c r="N166" s="257">
        <f t="shared" si="10"/>
        <v>0</v>
      </c>
      <c r="O166" s="258" t="str">
        <f>IF(COUNTBLANK('Quality Assessment Tool'!I853:I857)&gt;0,"Pending…","Complete")</f>
        <v>Pending…</v>
      </c>
      <c r="P166" s="252" t="str">
        <f>IF(O166="Pending…","",IF(N166&gt;Settings!$D$7,"Excellent",IF(N166&gt;Settings!$D$6,"Good",IF(N166&gt;Settings!$D$5,"Average","Bad"))))</f>
        <v/>
      </c>
      <c r="Q166" s="3"/>
    </row>
    <row r="167" spans="1:17" ht="32.1" customHeight="1" x14ac:dyDescent="0.25">
      <c r="A167" s="248"/>
      <c r="B167" s="249"/>
      <c r="C167" s="243"/>
      <c r="D167" s="357" t="s">
        <v>1685</v>
      </c>
      <c r="E167" s="357"/>
      <c r="F167" s="357"/>
      <c r="G167" s="357"/>
      <c r="H167" s="357"/>
      <c r="I167" s="357"/>
      <c r="J167" s="357"/>
      <c r="K167" s="409"/>
      <c r="L167" s="256">
        <f>SUM('Quality Assessment Tool'!H859)</f>
        <v>10</v>
      </c>
      <c r="M167" s="256">
        <f>SUM('Quality Assessment Tool'!I859)</f>
        <v>0</v>
      </c>
      <c r="N167" s="257">
        <f t="shared" si="10"/>
        <v>0</v>
      </c>
      <c r="O167" s="258" t="str">
        <f>IF(COUNTBLANK('Quality Assessment Tool'!I859:I859)&gt;0,"Pending…","Complete")</f>
        <v>Pending…</v>
      </c>
      <c r="P167" s="252" t="str">
        <f>IF(O167="Pending…","",IF(N167&gt;Settings!$D$7,"Excellent",IF(N167&gt;Settings!$D$6,"Good",IF(N167&gt;Settings!$D$5,"Average","Bad"))))</f>
        <v/>
      </c>
      <c r="Q167" s="3"/>
    </row>
    <row r="168" spans="1:17" ht="18.75" x14ac:dyDescent="0.25">
      <c r="A168" s="58"/>
      <c r="B168" s="244"/>
      <c r="C168" s="410" t="s">
        <v>1686</v>
      </c>
      <c r="D168" s="410"/>
      <c r="E168" s="410"/>
      <c r="F168" s="410"/>
      <c r="G168" s="410"/>
      <c r="H168" s="410"/>
      <c r="I168" s="410"/>
      <c r="J168" s="410"/>
      <c r="K168" s="411"/>
      <c r="L168" s="242">
        <f>SUM(L169:L169)</f>
        <v>10</v>
      </c>
      <c r="M168" s="242">
        <f>SUM(M169:M169)</f>
        <v>0</v>
      </c>
      <c r="N168" s="253">
        <f>M168/L168</f>
        <v>0</v>
      </c>
      <c r="O168" s="254" t="str">
        <f>IF(COUNTIF(O169:O169,"Pending…")&gt;0,"Pending…","Complete")</f>
        <v>Pending…</v>
      </c>
      <c r="P168" s="252" t="str">
        <f>IF(O168="Pending…","",IF(N168&gt;Settings!$D$7,"Excellent",IF(N168&gt;Settings!$D$6,"Good",IF(N168&gt;Settings!$D$5,"Average","Bad"))))</f>
        <v/>
      </c>
      <c r="Q168" s="3"/>
    </row>
    <row r="169" spans="1:17" ht="32.1" customHeight="1" x14ac:dyDescent="0.25">
      <c r="A169" s="248"/>
      <c r="B169" s="249"/>
      <c r="C169" s="243"/>
      <c r="D169" s="357" t="s">
        <v>1687</v>
      </c>
      <c r="E169" s="357"/>
      <c r="F169" s="357"/>
      <c r="G169" s="357"/>
      <c r="H169" s="357"/>
      <c r="I169" s="357"/>
      <c r="J169" s="357"/>
      <c r="K169" s="409"/>
      <c r="L169" s="256">
        <f>SUM('Quality Assessment Tool'!H862)</f>
        <v>10</v>
      </c>
      <c r="M169" s="256">
        <f>SUM('Quality Assessment Tool'!I862)</f>
        <v>0</v>
      </c>
      <c r="N169" s="257">
        <f t="shared" si="10"/>
        <v>0</v>
      </c>
      <c r="O169" s="258" t="str">
        <f>IF(COUNTBLANK('Quality Assessment Tool'!I862:I862)&gt;0,"Pending…","Complete")</f>
        <v>Pending…</v>
      </c>
      <c r="P169" s="252" t="str">
        <f>IF(O169="Pending…","",IF(N169&gt;Settings!$D$7,"Excellent",IF(N169&gt;Settings!$D$6,"Good",IF(N169&gt;Settings!$D$5,"Average","Bad"))))</f>
        <v/>
      </c>
      <c r="Q169" s="3"/>
    </row>
    <row r="170" spans="1:17" ht="32.1" customHeight="1" x14ac:dyDescent="0.25">
      <c r="A170" s="58"/>
      <c r="B170" s="244"/>
      <c r="C170" s="410" t="s">
        <v>1688</v>
      </c>
      <c r="D170" s="410"/>
      <c r="E170" s="410"/>
      <c r="F170" s="410"/>
      <c r="G170" s="410"/>
      <c r="H170" s="410"/>
      <c r="I170" s="410"/>
      <c r="J170" s="410"/>
      <c r="K170" s="411"/>
      <c r="L170" s="242">
        <f>SUM(L171:L172)</f>
        <v>20</v>
      </c>
      <c r="M170" s="242">
        <f>SUM(M171:M172)</f>
        <v>0</v>
      </c>
      <c r="N170" s="253">
        <f>M170/L170</f>
        <v>0</v>
      </c>
      <c r="O170" s="254" t="str">
        <f>IF(COUNTIF(O171:O172,"Pending…")&gt;0,"Pending…","Complete")</f>
        <v>Pending…</v>
      </c>
      <c r="P170" s="252" t="str">
        <f>IF(O170="Pending…","",IF(N170&gt;Settings!$D$7,"Excellent",IF(N170&gt;Settings!$D$6,"Good",IF(N170&gt;Settings!$D$5,"Average","Bad"))))</f>
        <v/>
      </c>
      <c r="Q170" s="3"/>
    </row>
    <row r="171" spans="1:17" ht="32.1" customHeight="1" x14ac:dyDescent="0.25">
      <c r="A171" s="248"/>
      <c r="B171" s="249"/>
      <c r="C171" s="243"/>
      <c r="D171" s="357" t="s">
        <v>1689</v>
      </c>
      <c r="E171" s="357"/>
      <c r="F171" s="357"/>
      <c r="G171" s="357"/>
      <c r="H171" s="357"/>
      <c r="I171" s="357"/>
      <c r="J171" s="357"/>
      <c r="K171" s="409"/>
      <c r="L171" s="256">
        <f>SUM('Quality Assessment Tool'!H865:H866)</f>
        <v>10</v>
      </c>
      <c r="M171" s="256">
        <f>SUM('Quality Assessment Tool'!I865:I866)</f>
        <v>0</v>
      </c>
      <c r="N171" s="257">
        <f t="shared" si="10"/>
        <v>0</v>
      </c>
      <c r="O171" s="258" t="str">
        <f>IF(COUNTBLANK('Quality Assessment Tool'!I865:I866)&gt;0,"Pending…","Complete")</f>
        <v>Pending…</v>
      </c>
      <c r="P171" s="252" t="str">
        <f>IF(O171="Pending…","",IF(N171&gt;Settings!$D$7,"Excellent",IF(N171&gt;Settings!$D$6,"Good",IF(N171&gt;Settings!$D$5,"Average","Bad"))))</f>
        <v/>
      </c>
      <c r="Q171" s="3"/>
    </row>
    <row r="172" spans="1:17" ht="18" customHeight="1" x14ac:dyDescent="0.25">
      <c r="A172" s="248"/>
      <c r="B172" s="249"/>
      <c r="C172" s="243"/>
      <c r="D172" s="357" t="s">
        <v>1513</v>
      </c>
      <c r="E172" s="357"/>
      <c r="F172" s="357"/>
      <c r="G172" s="357"/>
      <c r="H172" s="357"/>
      <c r="I172" s="357"/>
      <c r="J172" s="357"/>
      <c r="K172" s="409"/>
      <c r="L172" s="256">
        <f>SUM('Quality Assessment Tool'!H868:H869)</f>
        <v>10</v>
      </c>
      <c r="M172" s="256">
        <f>SUM('Quality Assessment Tool'!I868:I869)</f>
        <v>0</v>
      </c>
      <c r="N172" s="257">
        <f t="shared" si="10"/>
        <v>0</v>
      </c>
      <c r="O172" s="258" t="str">
        <f>IF(COUNTBLANK('Quality Assessment Tool'!I868:I869)&gt;0,"Pending…","Complete")</f>
        <v>Pending…</v>
      </c>
      <c r="P172" s="252" t="str">
        <f>IF(O172="Pending…","",IF(N172&gt;Settings!$D$7,"Excellent",IF(N172&gt;Settings!$D$6,"Good",IF(N172&gt;Settings!$D$5,"Average","Bad"))))</f>
        <v/>
      </c>
      <c r="Q172" s="3"/>
    </row>
    <row r="174" spans="1:17" ht="23.25" x14ac:dyDescent="0.25">
      <c r="A174" s="3"/>
      <c r="B174" s="420" t="s">
        <v>1456</v>
      </c>
      <c r="C174" s="421"/>
      <c r="D174" s="421"/>
      <c r="E174" s="421"/>
      <c r="F174" s="421"/>
      <c r="G174" s="421"/>
      <c r="H174" s="421"/>
      <c r="I174" s="421"/>
      <c r="J174" s="421"/>
      <c r="K174" s="422"/>
      <c r="L174" s="246">
        <f>SUM(L175+L181+L185+L188+L192+L197)</f>
        <v>499</v>
      </c>
      <c r="M174" s="246">
        <f>SUM(M175+M181+M185+M188+M192+M197)</f>
        <v>0</v>
      </c>
      <c r="N174" s="250">
        <f>M174/L174</f>
        <v>0</v>
      </c>
      <c r="O174" s="251" t="str">
        <f>IF(COUNTIF(O175:O199,"Pending…")&gt;0,"Pending…","Complete")</f>
        <v>Pending…</v>
      </c>
      <c r="P174" s="252" t="str">
        <f>IF(O174="Pending…","",IF(N174&gt;Settings!$D$7,"Excellent",IF(N174&gt;Settings!$D$6,"Good",IF(N174&gt;Settings!$D$5,"Average","Bad"))))</f>
        <v/>
      </c>
      <c r="Q174" s="3"/>
    </row>
    <row r="175" spans="1:17" ht="32.1" customHeight="1" x14ac:dyDescent="0.25">
      <c r="A175" s="58"/>
      <c r="B175" s="245"/>
      <c r="C175" s="410" t="s">
        <v>1690</v>
      </c>
      <c r="D175" s="410"/>
      <c r="E175" s="410"/>
      <c r="F175" s="410"/>
      <c r="G175" s="410"/>
      <c r="H175" s="410"/>
      <c r="I175" s="410"/>
      <c r="J175" s="410"/>
      <c r="K175" s="411"/>
      <c r="L175" s="242">
        <f>SUM(L176:L180)</f>
        <v>40</v>
      </c>
      <c r="M175" s="242">
        <f>SUM(M176:M178)</f>
        <v>0</v>
      </c>
      <c r="N175" s="253">
        <f>M175/L175</f>
        <v>0</v>
      </c>
      <c r="O175" s="254" t="str">
        <f>IF(COUNTIF(O176:O180,"Pending…")&gt;0,"Pending…","Complete")</f>
        <v>Pending…</v>
      </c>
      <c r="P175" s="252" t="str">
        <f>IF(O175="Pending…","",IF(N175&gt;Settings!$D$7,"Excellent",IF(N175&gt;Settings!$D$6,"Good",IF(N175&gt;Settings!$D$5,"Average","Bad"))))</f>
        <v/>
      </c>
      <c r="Q175" s="3"/>
    </row>
    <row r="176" spans="1:17" ht="32.1" customHeight="1" x14ac:dyDescent="0.25">
      <c r="A176" s="248"/>
      <c r="B176" s="249"/>
      <c r="C176" s="243"/>
      <c r="D176" s="357" t="s">
        <v>1691</v>
      </c>
      <c r="E176" s="357"/>
      <c r="F176" s="357"/>
      <c r="G176" s="357"/>
      <c r="H176" s="357"/>
      <c r="I176" s="357"/>
      <c r="J176" s="357"/>
      <c r="K176" s="409"/>
      <c r="L176" s="256">
        <f>SUM('Quality Assessment Tool'!H874)</f>
        <v>5</v>
      </c>
      <c r="M176" s="256">
        <f>SUM('Quality Assessment Tool'!I874)</f>
        <v>0</v>
      </c>
      <c r="N176" s="257">
        <f t="shared" ref="N176:N178" si="11">M176/L176</f>
        <v>0</v>
      </c>
      <c r="O176" s="258" t="str">
        <f>IF(COUNTBLANK('Quality Assessment Tool'!I874:I874)&gt;0,"Pending…","Complete")</f>
        <v>Pending…</v>
      </c>
      <c r="P176" s="252" t="str">
        <f>IF(O176="Pending…","",IF(N176&gt;Settings!$D$7,"Excellent",IF(N176&gt;Settings!$D$6,"Good",IF(N176&gt;Settings!$D$5,"Average","Bad"))))</f>
        <v/>
      </c>
      <c r="Q176" s="3"/>
    </row>
    <row r="177" spans="1:17" ht="18" customHeight="1" x14ac:dyDescent="0.25">
      <c r="A177" s="248"/>
      <c r="B177" s="249"/>
      <c r="C177" s="243"/>
      <c r="D177" s="357" t="s">
        <v>1692</v>
      </c>
      <c r="E177" s="357"/>
      <c r="F177" s="357"/>
      <c r="G177" s="357"/>
      <c r="H177" s="357"/>
      <c r="I177" s="357"/>
      <c r="J177" s="357"/>
      <c r="K177" s="409"/>
      <c r="L177" s="256">
        <f>SUM('Quality Assessment Tool'!H876)</f>
        <v>5</v>
      </c>
      <c r="M177" s="256">
        <f>SUM('Quality Assessment Tool'!I876)</f>
        <v>0</v>
      </c>
      <c r="N177" s="257">
        <f t="shared" si="11"/>
        <v>0</v>
      </c>
      <c r="O177" s="258" t="str">
        <f>IF(COUNTBLANK('Quality Assessment Tool'!I876:I876)&gt;0,"Pending…","Complete")</f>
        <v>Pending…</v>
      </c>
      <c r="P177" s="252" t="str">
        <f>IF(O177="Pending…","",IF(N177&gt;Settings!$D$7,"Excellent",IF(N177&gt;Settings!$D$6,"Good",IF(N177&gt;Settings!$D$5,"Average","Bad"))))</f>
        <v/>
      </c>
      <c r="Q177" s="3"/>
    </row>
    <row r="178" spans="1:17" ht="18" customHeight="1" x14ac:dyDescent="0.25">
      <c r="A178" s="248"/>
      <c r="B178" s="249"/>
      <c r="C178" s="243"/>
      <c r="D178" s="357" t="s">
        <v>1693</v>
      </c>
      <c r="E178" s="357"/>
      <c r="F178" s="357"/>
      <c r="G178" s="357"/>
      <c r="H178" s="357"/>
      <c r="I178" s="357"/>
      <c r="J178" s="357"/>
      <c r="K178" s="409"/>
      <c r="L178" s="256">
        <f>SUM('Quality Assessment Tool'!H878:H879)</f>
        <v>10</v>
      </c>
      <c r="M178" s="256">
        <f>SUM('Quality Assessment Tool'!I878:I879)</f>
        <v>0</v>
      </c>
      <c r="N178" s="257">
        <f t="shared" si="11"/>
        <v>0</v>
      </c>
      <c r="O178" s="258" t="str">
        <f>IF(COUNTBLANK('Quality Assessment Tool'!I878:I879)&gt;0,"Pending…","Complete")</f>
        <v>Pending…</v>
      </c>
      <c r="P178" s="252" t="str">
        <f>IF(O178="Pending…","",IF(N178&gt;Settings!$D$7,"Excellent",IF(N178&gt;Settings!$D$6,"Good",IF(N178&gt;Settings!$D$5,"Average","Bad"))))</f>
        <v/>
      </c>
      <c r="Q178" s="3"/>
    </row>
    <row r="179" spans="1:17" ht="32.1" customHeight="1" x14ac:dyDescent="0.25">
      <c r="A179" s="248"/>
      <c r="B179" s="249"/>
      <c r="C179" s="243"/>
      <c r="D179" s="357" t="s">
        <v>1695</v>
      </c>
      <c r="E179" s="357"/>
      <c r="F179" s="357"/>
      <c r="G179" s="357"/>
      <c r="H179" s="357"/>
      <c r="I179" s="357"/>
      <c r="J179" s="357"/>
      <c r="K179" s="409"/>
      <c r="L179" s="256">
        <f>SUM('Quality Assessment Tool'!H881)</f>
        <v>10</v>
      </c>
      <c r="M179" s="256">
        <f>SUM('Quality Assessment Tool'!I881)</f>
        <v>0</v>
      </c>
      <c r="N179" s="257">
        <f t="shared" ref="N179:N180" si="12">M179/L179</f>
        <v>0</v>
      </c>
      <c r="O179" s="258" t="str">
        <f>IF(COUNTBLANK('Quality Assessment Tool'!I881:I881)&gt;0,"Pending…","Complete")</f>
        <v>Pending…</v>
      </c>
      <c r="P179" s="252" t="str">
        <f>IF(O179="Pending…","",IF(N179&gt;Settings!$D$7,"Excellent",IF(N179&gt;Settings!$D$6,"Good",IF(N179&gt;Settings!$D$5,"Average","Bad"))))</f>
        <v/>
      </c>
      <c r="Q179" s="3"/>
    </row>
    <row r="180" spans="1:17" ht="18" customHeight="1" x14ac:dyDescent="0.25">
      <c r="A180" s="248"/>
      <c r="B180" s="249"/>
      <c r="C180" s="243"/>
      <c r="D180" s="357" t="s">
        <v>1696</v>
      </c>
      <c r="E180" s="357"/>
      <c r="F180" s="357"/>
      <c r="G180" s="357"/>
      <c r="H180" s="357"/>
      <c r="I180" s="357"/>
      <c r="J180" s="357"/>
      <c r="K180" s="409"/>
      <c r="L180" s="256">
        <f>SUM('Quality Assessment Tool'!H883)</f>
        <v>10</v>
      </c>
      <c r="M180" s="256">
        <f>SUM('Quality Assessment Tool'!I883)</f>
        <v>0</v>
      </c>
      <c r="N180" s="257">
        <f t="shared" si="12"/>
        <v>0</v>
      </c>
      <c r="O180" s="258" t="str">
        <f>IF(COUNTBLANK('Quality Assessment Tool'!I883:I883)&gt;0,"Pending…","Complete")</f>
        <v>Pending…</v>
      </c>
      <c r="P180" s="252" t="str">
        <f>IF(O180="Pending…","",IF(N180&gt;Settings!$D$7,"Excellent",IF(N180&gt;Settings!$D$6,"Good",IF(N180&gt;Settings!$D$5,"Average","Bad"))))</f>
        <v/>
      </c>
      <c r="Q180" s="3"/>
    </row>
    <row r="181" spans="1:17" ht="32.1" customHeight="1" x14ac:dyDescent="0.25">
      <c r="A181" s="58"/>
      <c r="B181" s="245"/>
      <c r="C181" s="410" t="s">
        <v>1697</v>
      </c>
      <c r="D181" s="410"/>
      <c r="E181" s="410"/>
      <c r="F181" s="410"/>
      <c r="G181" s="410"/>
      <c r="H181" s="410"/>
      <c r="I181" s="410"/>
      <c r="J181" s="410"/>
      <c r="K181" s="411"/>
      <c r="L181" s="242">
        <f>SUM(L182:L184)</f>
        <v>95</v>
      </c>
      <c r="M181" s="242">
        <f>SUM(M182:M183)</f>
        <v>0</v>
      </c>
      <c r="N181" s="253">
        <f>M181/L181</f>
        <v>0</v>
      </c>
      <c r="O181" s="254" t="str">
        <f>IF(COUNTIF(O182:O184,"Pending…")&gt;0,"Pending…","Complete")</f>
        <v>Pending…</v>
      </c>
      <c r="P181" s="252" t="str">
        <f>IF(O181="Pending…","",IF(N181&gt;Settings!$D$7,"Excellent",IF(N181&gt;Settings!$D$6,"Good",IF(N181&gt;Settings!$D$5,"Average","Bad"))))</f>
        <v/>
      </c>
      <c r="Q181" s="3"/>
    </row>
    <row r="182" spans="1:17" ht="18" customHeight="1" x14ac:dyDescent="0.25">
      <c r="A182" s="248"/>
      <c r="B182" s="249"/>
      <c r="C182" s="243"/>
      <c r="D182" s="357" t="s">
        <v>1457</v>
      </c>
      <c r="E182" s="357"/>
      <c r="F182" s="357"/>
      <c r="G182" s="357"/>
      <c r="H182" s="357"/>
      <c r="I182" s="357"/>
      <c r="J182" s="357"/>
      <c r="K182" s="409"/>
      <c r="L182" s="256">
        <f>SUM('Quality Assessment Tool'!H886:H897)</f>
        <v>60</v>
      </c>
      <c r="M182" s="256">
        <f>SUM('Quality Assessment Tool'!I886:I897)</f>
        <v>0</v>
      </c>
      <c r="N182" s="257">
        <f t="shared" ref="N182:N183" si="13">M182/L182</f>
        <v>0</v>
      </c>
      <c r="O182" s="258" t="str">
        <f>IF(COUNTBLANK('Quality Assessment Tool'!I886:I897)&gt;0,"Pending…","Complete")</f>
        <v>Pending…</v>
      </c>
      <c r="P182" s="252" t="str">
        <f>IF(O182="Pending…","",IF(N182&gt;Settings!$D$7,"Excellent",IF(N182&gt;Settings!$D$6,"Good",IF(N182&gt;Settings!$D$5,"Average","Bad"))))</f>
        <v/>
      </c>
      <c r="Q182" s="3"/>
    </row>
    <row r="183" spans="1:17" ht="32.1" customHeight="1" x14ac:dyDescent="0.25">
      <c r="A183" s="248"/>
      <c r="B183" s="249"/>
      <c r="C183" s="243"/>
      <c r="D183" s="357" t="s">
        <v>1458</v>
      </c>
      <c r="E183" s="357"/>
      <c r="F183" s="357"/>
      <c r="G183" s="357"/>
      <c r="H183" s="357"/>
      <c r="I183" s="357"/>
      <c r="J183" s="357"/>
      <c r="K183" s="409"/>
      <c r="L183" s="256">
        <f>SUM('Quality Assessment Tool'!H899:H900)</f>
        <v>20</v>
      </c>
      <c r="M183" s="256">
        <f>SUM('Quality Assessment Tool'!I899:I900)</f>
        <v>0</v>
      </c>
      <c r="N183" s="257">
        <f t="shared" si="13"/>
        <v>0</v>
      </c>
      <c r="O183" s="258" t="str">
        <f>IF(COUNTBLANK('Quality Assessment Tool'!I899:I900)&gt;0,"Pending…","Complete")</f>
        <v>Pending…</v>
      </c>
      <c r="P183" s="252" t="str">
        <f>IF(O183="Pending…","",IF(N183&gt;Settings!$D$7,"Excellent",IF(N183&gt;Settings!$D$6,"Good",IF(N183&gt;Settings!$D$5,"Average","Bad"))))</f>
        <v/>
      </c>
      <c r="Q183" s="3"/>
    </row>
    <row r="184" spans="1:17" ht="18" customHeight="1" x14ac:dyDescent="0.25">
      <c r="A184" s="248"/>
      <c r="B184" s="249"/>
      <c r="C184" s="243"/>
      <c r="D184" s="357" t="s">
        <v>1700</v>
      </c>
      <c r="E184" s="357"/>
      <c r="F184" s="357"/>
      <c r="G184" s="357"/>
      <c r="H184" s="357"/>
      <c r="I184" s="357"/>
      <c r="J184" s="357"/>
      <c r="K184" s="409"/>
      <c r="L184" s="256">
        <f>SUM('Quality Assessment Tool'!H902:H903)</f>
        <v>15</v>
      </c>
      <c r="M184" s="256">
        <f>SUM('Quality Assessment Tool'!I902:I903)</f>
        <v>0</v>
      </c>
      <c r="N184" s="257">
        <f t="shared" ref="N184" si="14">M184/L184</f>
        <v>0</v>
      </c>
      <c r="O184" s="258" t="str">
        <f>IF(COUNTBLANK('Quality Assessment Tool'!I902:I903)&gt;0,"Pending…","Complete")</f>
        <v>Pending…</v>
      </c>
      <c r="P184" s="252" t="str">
        <f>IF(O184="Pending…","",IF(N184&gt;Settings!$D$7,"Excellent",IF(N184&gt;Settings!$D$6,"Good",IF(N184&gt;Settings!$D$5,"Average","Bad"))))</f>
        <v/>
      </c>
      <c r="Q184" s="3"/>
    </row>
    <row r="185" spans="1:17" ht="18.75" x14ac:dyDescent="0.25">
      <c r="A185" s="58"/>
      <c r="B185" s="245"/>
      <c r="C185" s="410" t="s">
        <v>1702</v>
      </c>
      <c r="D185" s="410"/>
      <c r="E185" s="410"/>
      <c r="F185" s="410"/>
      <c r="G185" s="410"/>
      <c r="H185" s="410"/>
      <c r="I185" s="410"/>
      <c r="J185" s="410"/>
      <c r="K185" s="411"/>
      <c r="L185" s="242">
        <f>SUM(L186:L187)</f>
        <v>40</v>
      </c>
      <c r="M185" s="242">
        <f>SUM(M186:M187)</f>
        <v>0</v>
      </c>
      <c r="N185" s="253">
        <f>M185/L185</f>
        <v>0</v>
      </c>
      <c r="O185" s="254" t="str">
        <f>IF(COUNTIF(O186:O187,"Pending…")&gt;0,"Pending…","Complete")</f>
        <v>Pending…</v>
      </c>
      <c r="P185" s="252" t="str">
        <f>IF(O185="Pending…","",IF(N185&gt;Settings!$D$7,"Excellent",IF(N185&gt;Settings!$D$6,"Good",IF(N185&gt;Settings!$D$5,"Average","Bad"))))</f>
        <v/>
      </c>
      <c r="Q185" s="3"/>
    </row>
    <row r="186" spans="1:17" ht="32.1" customHeight="1" x14ac:dyDescent="0.25">
      <c r="A186" s="248"/>
      <c r="B186" s="249"/>
      <c r="C186" s="243"/>
      <c r="D186" s="357" t="s">
        <v>1459</v>
      </c>
      <c r="E186" s="357"/>
      <c r="F186" s="357"/>
      <c r="G186" s="357"/>
      <c r="H186" s="357"/>
      <c r="I186" s="357"/>
      <c r="J186" s="357"/>
      <c r="K186" s="409"/>
      <c r="L186" s="256">
        <f>SUM('Quality Assessment Tool'!H906:H907)</f>
        <v>20</v>
      </c>
      <c r="M186" s="256">
        <f>SUM('Quality Assessment Tool'!I906:I907)</f>
        <v>0</v>
      </c>
      <c r="N186" s="257">
        <f t="shared" ref="N186:N187" si="15">M186/L186</f>
        <v>0</v>
      </c>
      <c r="O186" s="258" t="str">
        <f>IF(COUNTBLANK('Quality Assessment Tool'!I906:I907)&gt;0,"Pending…","Complete")</f>
        <v>Pending…</v>
      </c>
      <c r="P186" s="252" t="str">
        <f>IF(O186="Pending…","",IF(N186&gt;Settings!$D$7,"Excellent",IF(N186&gt;Settings!$D$6,"Good",IF(N186&gt;Settings!$D$5,"Average","Bad"))))</f>
        <v/>
      </c>
      <c r="Q186" s="3"/>
    </row>
    <row r="187" spans="1:17" ht="18" customHeight="1" x14ac:dyDescent="0.25">
      <c r="A187" s="248"/>
      <c r="B187" s="249"/>
      <c r="C187" s="243"/>
      <c r="D187" s="357" t="s">
        <v>1460</v>
      </c>
      <c r="E187" s="357"/>
      <c r="F187" s="357"/>
      <c r="G187" s="357"/>
      <c r="H187" s="357"/>
      <c r="I187" s="357"/>
      <c r="J187" s="357"/>
      <c r="K187" s="409"/>
      <c r="L187" s="256">
        <f>SUM('Quality Assessment Tool'!H909:H910)</f>
        <v>20</v>
      </c>
      <c r="M187" s="256">
        <f>SUM('Quality Assessment Tool'!I909:I910)</f>
        <v>0</v>
      </c>
      <c r="N187" s="257">
        <f t="shared" si="15"/>
        <v>0</v>
      </c>
      <c r="O187" s="258" t="str">
        <f>IF(COUNTBLANK('Quality Assessment Tool'!I909:I910)&gt;0,"Pending…","Complete")</f>
        <v>Pending…</v>
      </c>
      <c r="P187" s="252" t="str">
        <f>IF(O187="Pending…","",IF(N187&gt;Settings!$D$7,"Excellent",IF(N187&gt;Settings!$D$6,"Good",IF(N187&gt;Settings!$D$5,"Average","Bad"))))</f>
        <v/>
      </c>
      <c r="Q187" s="3"/>
    </row>
    <row r="188" spans="1:17" ht="32.1" customHeight="1" x14ac:dyDescent="0.25">
      <c r="A188" s="58"/>
      <c r="B188" s="245"/>
      <c r="C188" s="410" t="s">
        <v>1703</v>
      </c>
      <c r="D188" s="410"/>
      <c r="E188" s="410"/>
      <c r="F188" s="410"/>
      <c r="G188" s="410"/>
      <c r="H188" s="410"/>
      <c r="I188" s="410"/>
      <c r="J188" s="410"/>
      <c r="K188" s="411"/>
      <c r="L188" s="242">
        <f>SUM(L189:L191)</f>
        <v>205</v>
      </c>
      <c r="M188" s="242">
        <f>SUM(M189:M190)</f>
        <v>0</v>
      </c>
      <c r="N188" s="253">
        <f>M188/L188</f>
        <v>0</v>
      </c>
      <c r="O188" s="254" t="str">
        <f>IF(COUNTIF(O189:O191,"Pending…")&gt;0,"Pending…","Complete")</f>
        <v>Pending…</v>
      </c>
      <c r="P188" s="252" t="str">
        <f>IF(O188="Pending…","",IF(N188&gt;Settings!$D$7,"Excellent",IF(N188&gt;Settings!$D$6,"Good",IF(N188&gt;Settings!$D$5,"Average","Bad"))))</f>
        <v/>
      </c>
      <c r="Q188" s="3"/>
    </row>
    <row r="189" spans="1:17" ht="32.1" customHeight="1" x14ac:dyDescent="0.25">
      <c r="A189" s="248"/>
      <c r="B189" s="249"/>
      <c r="C189" s="243"/>
      <c r="D189" s="357" t="s">
        <v>1461</v>
      </c>
      <c r="E189" s="357"/>
      <c r="F189" s="357"/>
      <c r="G189" s="357"/>
      <c r="H189" s="357"/>
      <c r="I189" s="357"/>
      <c r="J189" s="357"/>
      <c r="K189" s="409"/>
      <c r="L189" s="256">
        <f>SUM('Quality Assessment Tool'!H913:H939)</f>
        <v>140</v>
      </c>
      <c r="M189" s="256">
        <f>SUM('Quality Assessment Tool'!I913:I939)</f>
        <v>0</v>
      </c>
      <c r="N189" s="257">
        <f t="shared" ref="N189:N191" si="16">M189/L189</f>
        <v>0</v>
      </c>
      <c r="O189" s="258" t="str">
        <f>IF(COUNTBLANK('Quality Assessment Tool'!I913:I939)&gt;0,"Pending…","Complete")</f>
        <v>Pending…</v>
      </c>
      <c r="P189" s="252" t="str">
        <f>IF(O189="Pending…","",IF(N189&gt;Settings!$D$7,"Excellent",IF(N189&gt;Settings!$D$6,"Good",IF(N189&gt;Settings!$D$5,"Average","Bad"))))</f>
        <v/>
      </c>
      <c r="Q189" s="3"/>
    </row>
    <row r="190" spans="1:17" ht="32.1" customHeight="1" x14ac:dyDescent="0.25">
      <c r="A190" s="248"/>
      <c r="B190" s="249"/>
      <c r="C190" s="243"/>
      <c r="D190" s="357" t="s">
        <v>1462</v>
      </c>
      <c r="E190" s="357"/>
      <c r="F190" s="357"/>
      <c r="G190" s="357"/>
      <c r="H190" s="357"/>
      <c r="I190" s="357"/>
      <c r="J190" s="357"/>
      <c r="K190" s="409"/>
      <c r="L190" s="256">
        <f>SUM('Quality Assessment Tool'!H941:H944)</f>
        <v>20</v>
      </c>
      <c r="M190" s="256">
        <f>SUM('Quality Assessment Tool'!I941:I944)</f>
        <v>0</v>
      </c>
      <c r="N190" s="257">
        <f t="shared" si="16"/>
        <v>0</v>
      </c>
      <c r="O190" s="258" t="str">
        <f>IF(COUNTBLANK('Quality Assessment Tool'!I941:I944)&gt;0,"Pending…","Complete")</f>
        <v>Pending…</v>
      </c>
      <c r="P190" s="252" t="str">
        <f>IF(O190="Pending…","",IF(N190&gt;Settings!$D$7,"Excellent",IF(N190&gt;Settings!$D$6,"Good",IF(N190&gt;Settings!$D$5,"Average","Bad"))))</f>
        <v/>
      </c>
      <c r="Q190" s="3"/>
    </row>
    <row r="191" spans="1:17" ht="18" customHeight="1" x14ac:dyDescent="0.25">
      <c r="A191" s="248"/>
      <c r="B191" s="249"/>
      <c r="C191" s="243"/>
      <c r="D191" s="357" t="s">
        <v>1707</v>
      </c>
      <c r="E191" s="357"/>
      <c r="F191" s="357"/>
      <c r="G191" s="357"/>
      <c r="H191" s="357"/>
      <c r="I191" s="357"/>
      <c r="J191" s="357"/>
      <c r="K191" s="409"/>
      <c r="L191" s="256">
        <f>SUM('Quality Assessment Tool'!H946:H954)</f>
        <v>45</v>
      </c>
      <c r="M191" s="256">
        <f>SUM('Quality Assessment Tool'!I946:I954)</f>
        <v>0</v>
      </c>
      <c r="N191" s="257">
        <f t="shared" si="16"/>
        <v>0</v>
      </c>
      <c r="O191" s="258" t="str">
        <f>IF(COUNTBLANK('Quality Assessment Tool'!I946:I954)&gt;0,"Pending…","Complete")</f>
        <v>Pending…</v>
      </c>
      <c r="P191" s="252" t="str">
        <f>IF(O191="Pending…","",IF(N191&gt;Settings!$D$7,"Excellent",IF(N191&gt;Settings!$D$6,"Good",IF(N191&gt;Settings!$D$5,"Average","Bad"))))</f>
        <v/>
      </c>
      <c r="Q191" s="3"/>
    </row>
    <row r="192" spans="1:17" ht="32.1" customHeight="1" x14ac:dyDescent="0.25">
      <c r="A192" s="58"/>
      <c r="B192" s="245"/>
      <c r="C192" s="410" t="s">
        <v>1463</v>
      </c>
      <c r="D192" s="410"/>
      <c r="E192" s="410"/>
      <c r="F192" s="410"/>
      <c r="G192" s="410"/>
      <c r="H192" s="410"/>
      <c r="I192" s="410"/>
      <c r="J192" s="410"/>
      <c r="K192" s="411"/>
      <c r="L192" s="242">
        <f>SUM(L193:L196)</f>
        <v>54</v>
      </c>
      <c r="M192" s="242">
        <f>SUM(M193:M196)</f>
        <v>0</v>
      </c>
      <c r="N192" s="253">
        <f>M192/L192</f>
        <v>0</v>
      </c>
      <c r="O192" s="254" t="str">
        <f>IF(COUNTIF(O193:O196,"Pending…")&gt;0,"Pending…","Complete")</f>
        <v>Pending…</v>
      </c>
      <c r="P192" s="252" t="str">
        <f>IF(O192="Pending…","",IF(N192&gt;Settings!$D$7,"Excellent",IF(N192&gt;Settings!$D$6,"Good",IF(N192&gt;Settings!$D$5,"Average","Bad"))))</f>
        <v/>
      </c>
      <c r="Q192" s="3"/>
    </row>
    <row r="193" spans="1:17" ht="18" customHeight="1" x14ac:dyDescent="0.25">
      <c r="A193" s="248"/>
      <c r="B193" s="249"/>
      <c r="C193" s="243"/>
      <c r="D193" s="357" t="s">
        <v>1708</v>
      </c>
      <c r="E193" s="357"/>
      <c r="F193" s="357"/>
      <c r="G193" s="357"/>
      <c r="H193" s="357"/>
      <c r="I193" s="357"/>
      <c r="J193" s="357"/>
      <c r="K193" s="409"/>
      <c r="L193" s="256">
        <f>SUM('Quality Assessment Tool'!H957:H960)</f>
        <v>8</v>
      </c>
      <c r="M193" s="256">
        <f>SUM('Quality Assessment Tool'!I957:I960)</f>
        <v>0</v>
      </c>
      <c r="N193" s="257">
        <f t="shared" ref="N193:N196" si="17">M193/L193</f>
        <v>0</v>
      </c>
      <c r="O193" s="258" t="str">
        <f>IF(COUNTBLANK('Quality Assessment Tool'!I957:I960)&gt;0,"Pending…","Complete")</f>
        <v>Pending…</v>
      </c>
      <c r="P193" s="252" t="str">
        <f>IF(O193="Pending…","",IF(N193&gt;Settings!$D$7,"Excellent",IF(N193&gt;Settings!$D$6,"Good",IF(N193&gt;Settings!$D$5,"Average","Bad"))))</f>
        <v/>
      </c>
      <c r="Q193" s="3"/>
    </row>
    <row r="194" spans="1:17" ht="32.1" customHeight="1" x14ac:dyDescent="0.25">
      <c r="A194" s="248"/>
      <c r="B194" s="249"/>
      <c r="C194" s="243"/>
      <c r="D194" s="357" t="s">
        <v>1464</v>
      </c>
      <c r="E194" s="357"/>
      <c r="F194" s="357"/>
      <c r="G194" s="357"/>
      <c r="H194" s="357"/>
      <c r="I194" s="357"/>
      <c r="J194" s="357"/>
      <c r="K194" s="409"/>
      <c r="L194" s="256">
        <f>SUM('Quality Assessment Tool'!H962:H971)</f>
        <v>16</v>
      </c>
      <c r="M194" s="256">
        <f>SUM('Quality Assessment Tool'!I962:I971)</f>
        <v>0</v>
      </c>
      <c r="N194" s="257">
        <f t="shared" si="17"/>
        <v>0</v>
      </c>
      <c r="O194" s="258" t="str">
        <f>IF(COUNTBLANK('Quality Assessment Tool'!I962:I971)&gt;0,"Pending…","Complete")</f>
        <v>Pending…</v>
      </c>
      <c r="P194" s="252" t="str">
        <f>IF(O194="Pending…","",IF(N194&gt;Settings!$D$7,"Excellent",IF(N194&gt;Settings!$D$6,"Good",IF(N194&gt;Settings!$D$5,"Average","Bad"))))</f>
        <v/>
      </c>
      <c r="Q194" s="3"/>
    </row>
    <row r="195" spans="1:17" ht="32.1" customHeight="1" x14ac:dyDescent="0.25">
      <c r="A195" s="248"/>
      <c r="B195" s="249"/>
      <c r="C195" s="243"/>
      <c r="D195" s="357" t="s">
        <v>1465</v>
      </c>
      <c r="E195" s="357"/>
      <c r="F195" s="357"/>
      <c r="G195" s="357"/>
      <c r="H195" s="357"/>
      <c r="I195" s="357"/>
      <c r="J195" s="357"/>
      <c r="K195" s="409"/>
      <c r="L195" s="256">
        <f>SUM('Quality Assessment Tool'!H973:H977)</f>
        <v>25</v>
      </c>
      <c r="M195" s="256">
        <f>SUM('Quality Assessment Tool'!I973:I977)</f>
        <v>0</v>
      </c>
      <c r="N195" s="257">
        <f t="shared" si="17"/>
        <v>0</v>
      </c>
      <c r="O195" s="258" t="str">
        <f>IF(COUNTBLANK('Quality Assessment Tool'!I973:I977)&gt;0,"Pending…","Complete")</f>
        <v>Pending…</v>
      </c>
      <c r="P195" s="252" t="str">
        <f>IF(O195="Pending…","",IF(N195&gt;Settings!$D$7,"Excellent",IF(N195&gt;Settings!$D$6,"Good",IF(N195&gt;Settings!$D$5,"Average","Bad"))))</f>
        <v/>
      </c>
      <c r="Q195" s="3"/>
    </row>
    <row r="196" spans="1:17" ht="18" customHeight="1" x14ac:dyDescent="0.25">
      <c r="A196" s="248"/>
      <c r="B196" s="249"/>
      <c r="C196" s="243"/>
      <c r="D196" s="357" t="s">
        <v>1709</v>
      </c>
      <c r="E196" s="357"/>
      <c r="F196" s="357"/>
      <c r="G196" s="357"/>
      <c r="H196" s="357"/>
      <c r="I196" s="357"/>
      <c r="J196" s="357"/>
      <c r="K196" s="409"/>
      <c r="L196" s="256">
        <f>SUM('Quality Assessment Tool'!H979)</f>
        <v>5</v>
      </c>
      <c r="M196" s="256">
        <f>SUM('Quality Assessment Tool'!I979)</f>
        <v>0</v>
      </c>
      <c r="N196" s="257">
        <f t="shared" si="17"/>
        <v>0</v>
      </c>
      <c r="O196" s="258" t="str">
        <f>IF(COUNTBLANK('Quality Assessment Tool'!I979:I979)&gt;0,"Pending…","Complete")</f>
        <v>Pending…</v>
      </c>
      <c r="P196" s="252" t="str">
        <f>IF(O196="Pending…","",IF(N196&gt;Settings!$D$7,"Excellent",IF(N196&gt;Settings!$D$6,"Good",IF(N196&gt;Settings!$D$5,"Average","Bad"))))</f>
        <v/>
      </c>
      <c r="Q196" s="3"/>
    </row>
    <row r="197" spans="1:17" ht="32.1" customHeight="1" x14ac:dyDescent="0.25">
      <c r="A197" s="58"/>
      <c r="B197" s="245"/>
      <c r="C197" s="410" t="s">
        <v>1710</v>
      </c>
      <c r="D197" s="410"/>
      <c r="E197" s="410"/>
      <c r="F197" s="410"/>
      <c r="G197" s="410"/>
      <c r="H197" s="410"/>
      <c r="I197" s="410"/>
      <c r="J197" s="410"/>
      <c r="K197" s="411"/>
      <c r="L197" s="242">
        <f>SUM(L198:L199)</f>
        <v>65</v>
      </c>
      <c r="M197" s="242">
        <f>SUM(M198:M199)</f>
        <v>0</v>
      </c>
      <c r="N197" s="253">
        <f>M197/L197</f>
        <v>0</v>
      </c>
      <c r="O197" s="254" t="str">
        <f>IF(COUNTIF(O198:O199,"Pending…")&gt;0,"Pending…","Complete")</f>
        <v>Pending…</v>
      </c>
      <c r="P197" s="252" t="str">
        <f>IF(O197="Pending…","",IF(N197&gt;Settings!$D$7,"Excellent",IF(N197&gt;Settings!$D$6,"Good",IF(N197&gt;Settings!$D$5,"Average","Bad"))))</f>
        <v/>
      </c>
      <c r="Q197" s="3"/>
    </row>
    <row r="198" spans="1:17" ht="32.1" customHeight="1" x14ac:dyDescent="0.25">
      <c r="A198" s="248"/>
      <c r="B198" s="249"/>
      <c r="C198" s="243"/>
      <c r="D198" s="357" t="s">
        <v>1466</v>
      </c>
      <c r="E198" s="357"/>
      <c r="F198" s="357"/>
      <c r="G198" s="357"/>
      <c r="H198" s="357"/>
      <c r="I198" s="357"/>
      <c r="J198" s="357"/>
      <c r="K198" s="409"/>
      <c r="L198" s="256">
        <f>SUM('Quality Assessment Tool'!H982:H991)</f>
        <v>50</v>
      </c>
      <c r="M198" s="256">
        <f>SUM('Quality Assessment Tool'!I982:I991)</f>
        <v>0</v>
      </c>
      <c r="N198" s="257">
        <f t="shared" ref="N198:N199" si="18">M198/L198</f>
        <v>0</v>
      </c>
      <c r="O198" s="258" t="str">
        <f>IF(COUNTBLANK('Quality Assessment Tool'!I982:I991)&gt;0,"Pending…","Complete")</f>
        <v>Pending…</v>
      </c>
      <c r="P198" s="252" t="str">
        <f>IF(O198="Pending…","",IF(N198&gt;Settings!$D$7,"Excellent",IF(N198&gt;Settings!$D$6,"Good",IF(N198&gt;Settings!$D$5,"Average","Bad"))))</f>
        <v/>
      </c>
      <c r="Q198" s="3"/>
    </row>
    <row r="199" spans="1:17" ht="18" customHeight="1" x14ac:dyDescent="0.25">
      <c r="A199" s="248"/>
      <c r="B199" s="249"/>
      <c r="C199" s="243"/>
      <c r="D199" s="357" t="s">
        <v>1711</v>
      </c>
      <c r="E199" s="357"/>
      <c r="F199" s="357"/>
      <c r="G199" s="357"/>
      <c r="H199" s="357"/>
      <c r="I199" s="357"/>
      <c r="J199" s="357"/>
      <c r="K199" s="409"/>
      <c r="L199" s="256">
        <f>SUM('Quality Assessment Tool'!H993:H995)</f>
        <v>15</v>
      </c>
      <c r="M199" s="256">
        <f>SUM('Quality Assessment Tool'!I993:I995)</f>
        <v>0</v>
      </c>
      <c r="N199" s="257">
        <f t="shared" si="18"/>
        <v>0</v>
      </c>
      <c r="O199" s="258" t="str">
        <f>IF(COUNTBLANK('Quality Assessment Tool'!I993:I995)&gt;0,"Pending…","Complete")</f>
        <v>Pending…</v>
      </c>
      <c r="P199" s="252" t="str">
        <f>IF(O199="Pending…","",IF(N199&gt;Settings!$D$7,"Excellent",IF(N199&gt;Settings!$D$6,"Good",IF(N199&gt;Settings!$D$5,"Average","Bad"))))</f>
        <v/>
      </c>
      <c r="Q199" s="3"/>
    </row>
    <row r="201" spans="1:17" ht="23.25" x14ac:dyDescent="0.25">
      <c r="A201" s="3"/>
      <c r="B201" s="420" t="s">
        <v>1467</v>
      </c>
      <c r="C201" s="421"/>
      <c r="D201" s="421"/>
      <c r="E201" s="421"/>
      <c r="F201" s="421"/>
      <c r="G201" s="421"/>
      <c r="H201" s="421"/>
      <c r="I201" s="421"/>
      <c r="J201" s="421"/>
      <c r="K201" s="422"/>
      <c r="L201" s="246">
        <f>SUM(L202+L204+L206+L209+L214+L218+L223+L227)</f>
        <v>290</v>
      </c>
      <c r="M201" s="246">
        <f>SUM(M202+M204+M206+M209+M214+M218+M223+M227)</f>
        <v>0</v>
      </c>
      <c r="N201" s="250">
        <f>M201/L201</f>
        <v>0</v>
      </c>
      <c r="O201" s="251" t="str">
        <f>IF(COUNTIF(O202:O229,"Pending…")&gt;0,"Pending…","Complete")</f>
        <v>Pending…</v>
      </c>
      <c r="P201" s="252" t="str">
        <f>IF(O201="Pending…","",IF(N201&gt;Settings!$D$7,"Excellent",IF(N201&gt;Settings!$D$6,"Good",IF(N201&gt;Settings!$D$5,"Average","Bad"))))</f>
        <v/>
      </c>
      <c r="Q201" s="3"/>
    </row>
    <row r="202" spans="1:17" ht="18.75" x14ac:dyDescent="0.25">
      <c r="A202" s="58"/>
      <c r="B202" s="245"/>
      <c r="C202" s="410" t="s">
        <v>1714</v>
      </c>
      <c r="D202" s="410"/>
      <c r="E202" s="410"/>
      <c r="F202" s="410"/>
      <c r="G202" s="410"/>
      <c r="H202" s="410"/>
      <c r="I202" s="410"/>
      <c r="J202" s="410"/>
      <c r="K202" s="411"/>
      <c r="L202" s="242">
        <f>SUM(L203)</f>
        <v>15</v>
      </c>
      <c r="M202" s="242">
        <f>SUM(M203)</f>
        <v>0</v>
      </c>
      <c r="N202" s="253">
        <f>M202/L202</f>
        <v>0</v>
      </c>
      <c r="O202" s="254" t="str">
        <f>IF(COUNTIF(O203,"Pending…")&gt;0,"Pending…","Complete")</f>
        <v>Pending…</v>
      </c>
      <c r="P202" s="252" t="str">
        <f>IF(O202="Pending…","",IF(N202&gt;Settings!$D$7,"Excellent",IF(N202&gt;Settings!$D$6,"Good",IF(N202&gt;Settings!$D$5,"Average","Bad"))))</f>
        <v/>
      </c>
      <c r="Q202" s="3"/>
    </row>
    <row r="203" spans="1:17" ht="18" customHeight="1" x14ac:dyDescent="0.25">
      <c r="A203" s="248"/>
      <c r="B203" s="249"/>
      <c r="C203" s="243"/>
      <c r="D203" s="357" t="s">
        <v>1715</v>
      </c>
      <c r="E203" s="357"/>
      <c r="F203" s="357"/>
      <c r="G203" s="357"/>
      <c r="H203" s="357"/>
      <c r="I203" s="357"/>
      <c r="J203" s="357"/>
      <c r="K203" s="409"/>
      <c r="L203" s="256">
        <f>SUM('Quality Assessment Tool'!H1000:H1003)</f>
        <v>15</v>
      </c>
      <c r="M203" s="256">
        <f>SUM('Quality Assessment Tool'!I1000:I1003)</f>
        <v>0</v>
      </c>
      <c r="N203" s="257">
        <f t="shared" ref="N203" si="19">M203/L203</f>
        <v>0</v>
      </c>
      <c r="O203" s="258" t="str">
        <f>IF(COUNTBLANK('Quality Assessment Tool'!I1000:I1003)&gt;0,"Pending…","Complete")</f>
        <v>Pending…</v>
      </c>
      <c r="P203" s="252" t="str">
        <f>IF(O203="Pending…","",IF(N203&gt;Settings!$D$7,"Excellent",IF(N203&gt;Settings!$D$6,"Good",IF(N203&gt;Settings!$D$5,"Average","Bad"))))</f>
        <v/>
      </c>
      <c r="Q203" s="3"/>
    </row>
    <row r="204" spans="1:17" ht="18.75" x14ac:dyDescent="0.25">
      <c r="A204" s="58"/>
      <c r="B204" s="245"/>
      <c r="C204" s="410" t="s">
        <v>1716</v>
      </c>
      <c r="D204" s="410"/>
      <c r="E204" s="410"/>
      <c r="F204" s="410"/>
      <c r="G204" s="410"/>
      <c r="H204" s="410"/>
      <c r="I204" s="410"/>
      <c r="J204" s="410"/>
      <c r="K204" s="411"/>
      <c r="L204" s="242">
        <f>SUM(L205)</f>
        <v>20</v>
      </c>
      <c r="M204" s="242">
        <f>SUM(M205)</f>
        <v>0</v>
      </c>
      <c r="N204" s="253">
        <f>M204/L204</f>
        <v>0</v>
      </c>
      <c r="O204" s="254" t="str">
        <f>IF(COUNTIF(O205,"Pending…")&gt;0,"Pending…","Complete")</f>
        <v>Pending…</v>
      </c>
      <c r="P204" s="252" t="str">
        <f>IF(O204="Pending…","",IF(N204&gt;Settings!$D$7,"Excellent",IF(N204&gt;Settings!$D$6,"Good",IF(N204&gt;Settings!$D$5,"Average","Bad"))))</f>
        <v/>
      </c>
      <c r="Q204" s="3"/>
    </row>
    <row r="205" spans="1:17" ht="18" customHeight="1" x14ac:dyDescent="0.25">
      <c r="A205" s="248"/>
      <c r="B205" s="249"/>
      <c r="C205" s="243"/>
      <c r="D205" s="357" t="s">
        <v>1468</v>
      </c>
      <c r="E205" s="357"/>
      <c r="F205" s="357"/>
      <c r="G205" s="357"/>
      <c r="H205" s="357"/>
      <c r="I205" s="357"/>
      <c r="J205" s="357"/>
      <c r="K205" s="409"/>
      <c r="L205" s="256">
        <f>SUM('Quality Assessment Tool'!H1006:H1007)</f>
        <v>20</v>
      </c>
      <c r="M205" s="256">
        <f>SUM('Quality Assessment Tool'!I1006:I1007)</f>
        <v>0</v>
      </c>
      <c r="N205" s="257">
        <f t="shared" ref="N205" si="20">M205/L205</f>
        <v>0</v>
      </c>
      <c r="O205" s="258" t="str">
        <f>IF(COUNTBLANK('Quality Assessment Tool'!I1006:I1007)&gt;0,"Pending…","Complete")</f>
        <v>Pending…</v>
      </c>
      <c r="P205" s="252" t="str">
        <f>IF(O205="Pending…","",IF(N205&gt;Settings!$D$7,"Excellent",IF(N205&gt;Settings!$D$6,"Good",IF(N205&gt;Settings!$D$5,"Average","Bad"))))</f>
        <v/>
      </c>
      <c r="Q205" s="3"/>
    </row>
    <row r="206" spans="1:17" ht="32.1" customHeight="1" x14ac:dyDescent="0.25">
      <c r="A206" s="58"/>
      <c r="B206" s="245"/>
      <c r="C206" s="410" t="s">
        <v>1717</v>
      </c>
      <c r="D206" s="410"/>
      <c r="E206" s="410"/>
      <c r="F206" s="410"/>
      <c r="G206" s="410"/>
      <c r="H206" s="410"/>
      <c r="I206" s="410"/>
      <c r="J206" s="410"/>
      <c r="K206" s="411"/>
      <c r="L206" s="242">
        <f>SUM(L207:L208)</f>
        <v>20</v>
      </c>
      <c r="M206" s="242">
        <f>SUM(M207:M208)</f>
        <v>0</v>
      </c>
      <c r="N206" s="253">
        <f>M206/L206</f>
        <v>0</v>
      </c>
      <c r="O206" s="254" t="str">
        <f>IF(COUNTIF(O207:O208,"Pending…")&gt;0,"Pending…","Complete")</f>
        <v>Pending…</v>
      </c>
      <c r="P206" s="252" t="str">
        <f>IF(O206="Pending…","",IF(N206&gt;Settings!$D$7,"Excellent",IF(N206&gt;Settings!$D$6,"Good",IF(N206&gt;Settings!$D$5,"Average","Bad"))))</f>
        <v/>
      </c>
      <c r="Q206" s="3"/>
    </row>
    <row r="207" spans="1:17" ht="32.1" customHeight="1" x14ac:dyDescent="0.25">
      <c r="A207" s="248"/>
      <c r="B207" s="249"/>
      <c r="C207" s="243"/>
      <c r="D207" s="357" t="s">
        <v>1469</v>
      </c>
      <c r="E207" s="357"/>
      <c r="F207" s="357"/>
      <c r="G207" s="357"/>
      <c r="H207" s="357"/>
      <c r="I207" s="357"/>
      <c r="J207" s="357"/>
      <c r="K207" s="409"/>
      <c r="L207" s="256">
        <f>SUM('Quality Assessment Tool'!H1010:H1013)</f>
        <v>10</v>
      </c>
      <c r="M207" s="256">
        <f>SUM('Quality Assessment Tool'!I1010:I1013)</f>
        <v>0</v>
      </c>
      <c r="N207" s="257">
        <f t="shared" ref="N207:N208" si="21">M207/L207</f>
        <v>0</v>
      </c>
      <c r="O207" s="258" t="str">
        <f>IF(COUNTBLANK('Quality Assessment Tool'!I1010:I1013)&gt;0,"Pending…","Complete")</f>
        <v>Pending…</v>
      </c>
      <c r="P207" s="252" t="str">
        <f>IF(O207="Pending…","",IF(N207&gt;Settings!$D$7,"Excellent",IF(N207&gt;Settings!$D$6,"Good",IF(N207&gt;Settings!$D$5,"Average","Bad"))))</f>
        <v/>
      </c>
      <c r="Q207" s="3"/>
    </row>
    <row r="208" spans="1:17" ht="32.1" customHeight="1" x14ac:dyDescent="0.25">
      <c r="A208" s="248"/>
      <c r="B208" s="249"/>
      <c r="C208" s="243"/>
      <c r="D208" s="357" t="s">
        <v>1470</v>
      </c>
      <c r="E208" s="357"/>
      <c r="F208" s="357"/>
      <c r="G208" s="357"/>
      <c r="H208" s="357"/>
      <c r="I208" s="357"/>
      <c r="J208" s="357"/>
      <c r="K208" s="409"/>
      <c r="L208" s="256">
        <f>SUM('Quality Assessment Tool'!H1015:H1016)</f>
        <v>10</v>
      </c>
      <c r="M208" s="256">
        <f>SUM('Quality Assessment Tool'!I1015:I1016)</f>
        <v>0</v>
      </c>
      <c r="N208" s="257">
        <f t="shared" si="21"/>
        <v>0</v>
      </c>
      <c r="O208" s="258" t="str">
        <f>IF(COUNTBLANK('Quality Assessment Tool'!I1015:I1016)&gt;0,"Pending…","Complete")</f>
        <v>Pending…</v>
      </c>
      <c r="P208" s="252" t="str">
        <f>IF(O208="Pending…","",IF(N208&gt;Settings!$D$7,"Excellent",IF(N208&gt;Settings!$D$6,"Good",IF(N208&gt;Settings!$D$5,"Average","Bad"))))</f>
        <v/>
      </c>
      <c r="Q208" s="3"/>
    </row>
    <row r="209" spans="1:17" ht="32.1" customHeight="1" x14ac:dyDescent="0.25">
      <c r="A209" s="58"/>
      <c r="B209" s="245"/>
      <c r="C209" s="410" t="s">
        <v>1718</v>
      </c>
      <c r="D209" s="410"/>
      <c r="E209" s="410"/>
      <c r="F209" s="410"/>
      <c r="G209" s="410"/>
      <c r="H209" s="410"/>
      <c r="I209" s="410"/>
      <c r="J209" s="410"/>
      <c r="K209" s="411"/>
      <c r="L209" s="242">
        <f>SUM(L210:L213)</f>
        <v>110</v>
      </c>
      <c r="M209" s="242">
        <f>SUM(M210:M213)</f>
        <v>0</v>
      </c>
      <c r="N209" s="253">
        <f>M209/L209</f>
        <v>0</v>
      </c>
      <c r="O209" s="254" t="str">
        <f>IF(COUNTIF(O210:O213,"Pending…")&gt;0,"Pending…","Complete")</f>
        <v>Pending…</v>
      </c>
      <c r="P209" s="252" t="str">
        <f>IF(O209="Pending…","",IF(N209&gt;Settings!$D$7,"Excellent",IF(N209&gt;Settings!$D$6,"Good",IF(N209&gt;Settings!$D$5,"Average","Bad"))))</f>
        <v/>
      </c>
      <c r="Q209" s="3"/>
    </row>
    <row r="210" spans="1:17" ht="18" customHeight="1" x14ac:dyDescent="0.25">
      <c r="A210" s="248"/>
      <c r="B210" s="249"/>
      <c r="C210" s="243"/>
      <c r="D210" s="357" t="s">
        <v>1471</v>
      </c>
      <c r="E210" s="357"/>
      <c r="F210" s="357"/>
      <c r="G210" s="357"/>
      <c r="H210" s="357"/>
      <c r="I210" s="357"/>
      <c r="J210" s="357"/>
      <c r="K210" s="409"/>
      <c r="L210" s="256">
        <f>SUM('Quality Assessment Tool'!H1019:H1020)</f>
        <v>15</v>
      </c>
      <c r="M210" s="256">
        <f>SUM('Quality Assessment Tool'!I1019:I1020)</f>
        <v>0</v>
      </c>
      <c r="N210" s="257">
        <f t="shared" ref="N210:N213" si="22">M210/L210</f>
        <v>0</v>
      </c>
      <c r="O210" s="258" t="str">
        <f>IF(COUNTBLANK('Quality Assessment Tool'!I1019:I1020)&gt;0,"Pending…","Complete")</f>
        <v>Pending…</v>
      </c>
      <c r="P210" s="252" t="str">
        <f>IF(O210="Pending…","",IF(N210&gt;Settings!$D$7,"Excellent",IF(N210&gt;Settings!$D$6,"Good",IF(N210&gt;Settings!$D$5,"Average","Bad"))))</f>
        <v/>
      </c>
      <c r="Q210" s="3"/>
    </row>
    <row r="211" spans="1:17" ht="32.1" customHeight="1" x14ac:dyDescent="0.25">
      <c r="A211" s="248"/>
      <c r="B211" s="249"/>
      <c r="C211" s="243"/>
      <c r="D211" s="357" t="s">
        <v>1472</v>
      </c>
      <c r="E211" s="357"/>
      <c r="F211" s="357"/>
      <c r="G211" s="357"/>
      <c r="H211" s="357"/>
      <c r="I211" s="357"/>
      <c r="J211" s="357"/>
      <c r="K211" s="409"/>
      <c r="L211" s="256">
        <f>SUM('Quality Assessment Tool'!H1022:H1038)</f>
        <v>85</v>
      </c>
      <c r="M211" s="256">
        <f>SUM('Quality Assessment Tool'!I1022:I1038)</f>
        <v>0</v>
      </c>
      <c r="N211" s="257">
        <f t="shared" si="22"/>
        <v>0</v>
      </c>
      <c r="O211" s="258" t="str">
        <f>IF(COUNTBLANK('Quality Assessment Tool'!I1022:I1038)&gt;0,"Pending…","Complete")</f>
        <v>Pending…</v>
      </c>
      <c r="P211" s="252" t="str">
        <f>IF(O211="Pending…","",IF(N211&gt;Settings!$D$7,"Excellent",IF(N211&gt;Settings!$D$6,"Good",IF(N211&gt;Settings!$D$5,"Average","Bad"))))</f>
        <v/>
      </c>
      <c r="Q211" s="3"/>
    </row>
    <row r="212" spans="1:17" ht="18" customHeight="1" x14ac:dyDescent="0.25">
      <c r="A212" s="248"/>
      <c r="B212" s="249"/>
      <c r="C212" s="243"/>
      <c r="D212" s="357" t="s">
        <v>1473</v>
      </c>
      <c r="E212" s="357"/>
      <c r="F212" s="357"/>
      <c r="G212" s="357"/>
      <c r="H212" s="357"/>
      <c r="I212" s="357"/>
      <c r="J212" s="357"/>
      <c r="K212" s="409"/>
      <c r="L212" s="256">
        <f>SUM('Quality Assessment Tool'!H1040)</f>
        <v>5</v>
      </c>
      <c r="M212" s="256">
        <f>SUM('Quality Assessment Tool'!I1040)</f>
        <v>0</v>
      </c>
      <c r="N212" s="257">
        <f t="shared" si="22"/>
        <v>0</v>
      </c>
      <c r="O212" s="258" t="str">
        <f>IF(COUNTBLANK('Quality Assessment Tool'!I1040:I1040)&gt;0,"Pending…","Complete")</f>
        <v>Pending…</v>
      </c>
      <c r="P212" s="252" t="str">
        <f>IF(O212="Pending…","",IF(N212&gt;Settings!$D$7,"Excellent",IF(N212&gt;Settings!$D$6,"Good",IF(N212&gt;Settings!$D$5,"Average","Bad"))))</f>
        <v/>
      </c>
      <c r="Q212" s="3"/>
    </row>
    <row r="213" spans="1:17" ht="18" customHeight="1" x14ac:dyDescent="0.25">
      <c r="A213" s="248"/>
      <c r="B213" s="249"/>
      <c r="C213" s="243"/>
      <c r="D213" s="357" t="s">
        <v>1474</v>
      </c>
      <c r="E213" s="357"/>
      <c r="F213" s="357"/>
      <c r="G213" s="357"/>
      <c r="H213" s="357"/>
      <c r="I213" s="357"/>
      <c r="J213" s="357"/>
      <c r="K213" s="409"/>
      <c r="L213" s="256">
        <f>SUM('Quality Assessment Tool'!H1042)</f>
        <v>5</v>
      </c>
      <c r="M213" s="256">
        <f>SUM('Quality Assessment Tool'!I1042)</f>
        <v>0</v>
      </c>
      <c r="N213" s="257">
        <f t="shared" si="22"/>
        <v>0</v>
      </c>
      <c r="O213" s="258" t="str">
        <f>IF(COUNTBLANK('Quality Assessment Tool'!I1042:I1042)&gt;0,"Pending…","Complete")</f>
        <v>Pending…</v>
      </c>
      <c r="P213" s="252" t="str">
        <f>IF(O213="Pending…","",IF(N213&gt;Settings!$D$7,"Excellent",IF(N213&gt;Settings!$D$6,"Good",IF(N213&gt;Settings!$D$5,"Average","Bad"))))</f>
        <v/>
      </c>
      <c r="Q213" s="3"/>
    </row>
    <row r="214" spans="1:17" ht="32.1" customHeight="1" x14ac:dyDescent="0.25">
      <c r="A214" s="58"/>
      <c r="B214" s="245"/>
      <c r="C214" s="410" t="s">
        <v>1719</v>
      </c>
      <c r="D214" s="410"/>
      <c r="E214" s="410"/>
      <c r="F214" s="410"/>
      <c r="G214" s="410"/>
      <c r="H214" s="410"/>
      <c r="I214" s="410"/>
      <c r="J214" s="410"/>
      <c r="K214" s="411"/>
      <c r="L214" s="242">
        <f>SUM(L215:L217)</f>
        <v>20</v>
      </c>
      <c r="M214" s="242">
        <f>SUM(M215:M217)</f>
        <v>0</v>
      </c>
      <c r="N214" s="253">
        <f>M214/L214</f>
        <v>0</v>
      </c>
      <c r="O214" s="254" t="str">
        <f>IF(COUNTIF(O215:O217,"Pending…")&gt;0,"Pending…","Complete")</f>
        <v>Pending…</v>
      </c>
      <c r="P214" s="252" t="str">
        <f>IF(O214="Pending…","",IF(N214&gt;Settings!$D$7,"Excellent",IF(N214&gt;Settings!$D$6,"Good",IF(N214&gt;Settings!$D$5,"Average","Bad"))))</f>
        <v/>
      </c>
      <c r="Q214" s="3"/>
    </row>
    <row r="215" spans="1:17" ht="18" customHeight="1" x14ac:dyDescent="0.25">
      <c r="A215" s="248"/>
      <c r="B215" s="249"/>
      <c r="C215" s="243"/>
      <c r="D215" s="357" t="s">
        <v>1720</v>
      </c>
      <c r="E215" s="357"/>
      <c r="F215" s="357"/>
      <c r="G215" s="357"/>
      <c r="H215" s="357"/>
      <c r="I215" s="357"/>
      <c r="J215" s="357"/>
      <c r="K215" s="409"/>
      <c r="L215" s="256">
        <f>SUM('Quality Assessment Tool'!H1045)</f>
        <v>5</v>
      </c>
      <c r="M215" s="256">
        <f>SUM('Quality Assessment Tool'!I1045)</f>
        <v>0</v>
      </c>
      <c r="N215" s="257">
        <f t="shared" ref="N215:N217" si="23">M215/L215</f>
        <v>0</v>
      </c>
      <c r="O215" s="258" t="str">
        <f>IF(COUNTBLANK('Quality Assessment Tool'!I1045:I1045)&gt;0,"Pending…","Complete")</f>
        <v>Pending…</v>
      </c>
      <c r="P215" s="252" t="str">
        <f>IF(O215="Pending…","",IF(N215&gt;Settings!$D$7,"Excellent",IF(N215&gt;Settings!$D$6,"Good",IF(N215&gt;Settings!$D$5,"Average","Bad"))))</f>
        <v/>
      </c>
      <c r="Q215" s="3"/>
    </row>
    <row r="216" spans="1:17" ht="32.1" customHeight="1" x14ac:dyDescent="0.25">
      <c r="A216" s="248"/>
      <c r="B216" s="249"/>
      <c r="C216" s="243"/>
      <c r="D216" s="357" t="s">
        <v>1721</v>
      </c>
      <c r="E216" s="357"/>
      <c r="F216" s="357"/>
      <c r="G216" s="357"/>
      <c r="H216" s="357"/>
      <c r="I216" s="357"/>
      <c r="J216" s="357"/>
      <c r="K216" s="409"/>
      <c r="L216" s="256">
        <f>SUM('Quality Assessment Tool'!H1047)</f>
        <v>10</v>
      </c>
      <c r="M216" s="256">
        <f>SUM('Quality Assessment Tool'!I1047)</f>
        <v>0</v>
      </c>
      <c r="N216" s="257">
        <f t="shared" si="23"/>
        <v>0</v>
      </c>
      <c r="O216" s="258" t="str">
        <f>IF(COUNTBLANK('Quality Assessment Tool'!I1047:I1047)&gt;0,"Pending…","Complete")</f>
        <v>Pending…</v>
      </c>
      <c r="P216" s="252" t="str">
        <f>IF(O216="Pending…","",IF(N216&gt;Settings!$D$7,"Excellent",IF(N216&gt;Settings!$D$6,"Good",IF(N216&gt;Settings!$D$5,"Average","Bad"))))</f>
        <v/>
      </c>
      <c r="Q216" s="3"/>
    </row>
    <row r="217" spans="1:17" ht="18" customHeight="1" x14ac:dyDescent="0.25">
      <c r="A217" s="248"/>
      <c r="B217" s="249"/>
      <c r="C217" s="243"/>
      <c r="D217" s="357" t="s">
        <v>1475</v>
      </c>
      <c r="E217" s="357"/>
      <c r="F217" s="357"/>
      <c r="G217" s="357"/>
      <c r="H217" s="357"/>
      <c r="I217" s="357"/>
      <c r="J217" s="357"/>
      <c r="K217" s="409"/>
      <c r="L217" s="256">
        <f>SUM('Quality Assessment Tool'!H1049)</f>
        <v>5</v>
      </c>
      <c r="M217" s="256">
        <f>SUM('Quality Assessment Tool'!I1049)</f>
        <v>0</v>
      </c>
      <c r="N217" s="257">
        <f t="shared" si="23"/>
        <v>0</v>
      </c>
      <c r="O217" s="258" t="str">
        <f>IF(COUNTBLANK('Quality Assessment Tool'!I1049:I1049)&gt;0,"Pending…","Complete")</f>
        <v>Pending…</v>
      </c>
      <c r="P217" s="252" t="str">
        <f>IF(O217="Pending…","",IF(N217&gt;Settings!$D$7,"Excellent",IF(N217&gt;Settings!$D$6,"Good",IF(N217&gt;Settings!$D$5,"Average","Bad"))))</f>
        <v/>
      </c>
      <c r="Q217" s="3"/>
    </row>
    <row r="218" spans="1:17" ht="32.1" customHeight="1" x14ac:dyDescent="0.25">
      <c r="A218" s="58"/>
      <c r="B218" s="245"/>
      <c r="C218" s="410" t="s">
        <v>1722</v>
      </c>
      <c r="D218" s="410"/>
      <c r="E218" s="410"/>
      <c r="F218" s="410"/>
      <c r="G218" s="410"/>
      <c r="H218" s="410"/>
      <c r="I218" s="410"/>
      <c r="J218" s="410"/>
      <c r="K218" s="411"/>
      <c r="L218" s="242">
        <f>SUM(L219:L222)</f>
        <v>50</v>
      </c>
      <c r="M218" s="242">
        <f>SUM(M219:M222)</f>
        <v>0</v>
      </c>
      <c r="N218" s="253">
        <f>M218/L218</f>
        <v>0</v>
      </c>
      <c r="O218" s="254" t="str">
        <f>IF(COUNTIF(O219:O222,"Pending…")&gt;0,"Pending…","Complete")</f>
        <v>Pending…</v>
      </c>
      <c r="P218" s="252" t="str">
        <f>IF(O218="Pending…","",IF(N218&gt;Settings!$D$7,"Excellent",IF(N218&gt;Settings!$D$6,"Good",IF(N218&gt;Settings!$D$5,"Average","Bad"))))</f>
        <v/>
      </c>
      <c r="Q218" s="3"/>
    </row>
    <row r="219" spans="1:17" ht="18" customHeight="1" x14ac:dyDescent="0.25">
      <c r="A219" s="248"/>
      <c r="B219" s="249"/>
      <c r="C219" s="243"/>
      <c r="D219" s="357" t="s">
        <v>1723</v>
      </c>
      <c r="E219" s="357"/>
      <c r="F219" s="357"/>
      <c r="G219" s="357"/>
      <c r="H219" s="357"/>
      <c r="I219" s="357"/>
      <c r="J219" s="357"/>
      <c r="K219" s="409"/>
      <c r="L219" s="256">
        <f>SUM('Quality Assessment Tool'!H1052)</f>
        <v>10</v>
      </c>
      <c r="M219" s="256">
        <f>SUM('Quality Assessment Tool'!I1052)</f>
        <v>0</v>
      </c>
      <c r="N219" s="257">
        <f t="shared" ref="N219:N222" si="24">M219/L219</f>
        <v>0</v>
      </c>
      <c r="O219" s="258" t="str">
        <f>IF(COUNTBLANK('Quality Assessment Tool'!I1052:I1052)&gt;0,"Pending…","Complete")</f>
        <v>Pending…</v>
      </c>
      <c r="P219" s="252" t="str">
        <f>IF(O219="Pending…","",IF(N219&gt;Settings!$D$7,"Excellent",IF(N219&gt;Settings!$D$6,"Good",IF(N219&gt;Settings!$D$5,"Average","Bad"))))</f>
        <v/>
      </c>
      <c r="Q219" s="3"/>
    </row>
    <row r="220" spans="1:17" ht="18" customHeight="1" x14ac:dyDescent="0.25">
      <c r="A220" s="248"/>
      <c r="B220" s="249"/>
      <c r="C220" s="243"/>
      <c r="D220" s="357" t="s">
        <v>1476</v>
      </c>
      <c r="E220" s="357"/>
      <c r="F220" s="357"/>
      <c r="G220" s="357"/>
      <c r="H220" s="357"/>
      <c r="I220" s="357"/>
      <c r="J220" s="357"/>
      <c r="K220" s="409"/>
      <c r="L220" s="256">
        <f>SUM('Quality Assessment Tool'!H1054:H1057)</f>
        <v>20</v>
      </c>
      <c r="M220" s="256">
        <f>SUM('Quality Assessment Tool'!I1054:I1057)</f>
        <v>0</v>
      </c>
      <c r="N220" s="257">
        <f t="shared" si="24"/>
        <v>0</v>
      </c>
      <c r="O220" s="258" t="str">
        <f>IF(COUNTBLANK('Quality Assessment Tool'!I1054:I1057)&gt;0,"Pending…","Complete")</f>
        <v>Pending…</v>
      </c>
      <c r="P220" s="252" t="str">
        <f>IF(O220="Pending…","",IF(N220&gt;Settings!$D$7,"Excellent",IF(N220&gt;Settings!$D$6,"Good",IF(N220&gt;Settings!$D$5,"Average","Bad"))))</f>
        <v/>
      </c>
      <c r="Q220" s="3"/>
    </row>
    <row r="221" spans="1:17" ht="18" customHeight="1" x14ac:dyDescent="0.25">
      <c r="A221" s="248"/>
      <c r="B221" s="249"/>
      <c r="C221" s="243"/>
      <c r="D221" s="357" t="s">
        <v>1724</v>
      </c>
      <c r="E221" s="357"/>
      <c r="F221" s="357"/>
      <c r="G221" s="357"/>
      <c r="H221" s="357"/>
      <c r="I221" s="357"/>
      <c r="J221" s="357"/>
      <c r="K221" s="409"/>
      <c r="L221" s="256">
        <f>SUM('Quality Assessment Tool'!H1059)</f>
        <v>10</v>
      </c>
      <c r="M221" s="256">
        <f>SUM('Quality Assessment Tool'!I1059)</f>
        <v>0</v>
      </c>
      <c r="N221" s="257">
        <f t="shared" si="24"/>
        <v>0</v>
      </c>
      <c r="O221" s="258" t="str">
        <f>IF(COUNTBLANK('Quality Assessment Tool'!I1059:I1059)&gt;0,"Pending…","Complete")</f>
        <v>Pending…</v>
      </c>
      <c r="P221" s="252" t="str">
        <f>IF(O221="Pending…","",IF(N221&gt;Settings!$D$7,"Excellent",IF(N221&gt;Settings!$D$6,"Good",IF(N221&gt;Settings!$D$5,"Average","Bad"))))</f>
        <v/>
      </c>
      <c r="Q221" s="3"/>
    </row>
    <row r="222" spans="1:17" ht="32.1" customHeight="1" x14ac:dyDescent="0.25">
      <c r="A222" s="248"/>
      <c r="B222" s="249"/>
      <c r="C222" s="243"/>
      <c r="D222" s="357" t="s">
        <v>1725</v>
      </c>
      <c r="E222" s="357"/>
      <c r="F222" s="357"/>
      <c r="G222" s="357"/>
      <c r="H222" s="357"/>
      <c r="I222" s="357"/>
      <c r="J222" s="357"/>
      <c r="K222" s="409"/>
      <c r="L222" s="256">
        <f>SUM('Quality Assessment Tool'!H1061)</f>
        <v>10</v>
      </c>
      <c r="M222" s="256">
        <f>SUM('Quality Assessment Tool'!I1061)</f>
        <v>0</v>
      </c>
      <c r="N222" s="257">
        <f t="shared" si="24"/>
        <v>0</v>
      </c>
      <c r="O222" s="258" t="str">
        <f>IF(COUNTBLANK('Quality Assessment Tool'!I1061:I1061)&gt;0,"Pending…","Complete")</f>
        <v>Pending…</v>
      </c>
      <c r="P222" s="252" t="str">
        <f>IF(O222="Pending…","",IF(N222&gt;Settings!$D$7,"Excellent",IF(N222&gt;Settings!$D$6,"Good",IF(N222&gt;Settings!$D$5,"Average","Bad"))))</f>
        <v/>
      </c>
      <c r="Q222" s="3"/>
    </row>
    <row r="223" spans="1:17" ht="18.75" x14ac:dyDescent="0.25">
      <c r="A223" s="58"/>
      <c r="B223" s="245"/>
      <c r="C223" s="410" t="s">
        <v>1726</v>
      </c>
      <c r="D223" s="410"/>
      <c r="E223" s="410"/>
      <c r="F223" s="410"/>
      <c r="G223" s="410"/>
      <c r="H223" s="410"/>
      <c r="I223" s="410"/>
      <c r="J223" s="410"/>
      <c r="K223" s="411"/>
      <c r="L223" s="242">
        <f>SUM(L224:L226)</f>
        <v>20</v>
      </c>
      <c r="M223" s="242">
        <f>SUM(M224:M226)</f>
        <v>0</v>
      </c>
      <c r="N223" s="253">
        <f>M223/L223</f>
        <v>0</v>
      </c>
      <c r="O223" s="254" t="str">
        <f>IF(COUNTIF(O224:O226,"Pending…")&gt;0,"Pending…","Complete")</f>
        <v>Pending…</v>
      </c>
      <c r="P223" s="252" t="str">
        <f>IF(O223="Pending…","",IF(N223&gt;Settings!$D$7,"Excellent",IF(N223&gt;Settings!$D$6,"Good",IF(N223&gt;Settings!$D$5,"Average","Bad"))))</f>
        <v/>
      </c>
      <c r="Q223" s="3"/>
    </row>
    <row r="224" spans="1:17" ht="32.1" customHeight="1" x14ac:dyDescent="0.25">
      <c r="A224" s="248"/>
      <c r="B224" s="249"/>
      <c r="C224" s="243"/>
      <c r="D224" s="357" t="s">
        <v>1477</v>
      </c>
      <c r="E224" s="357"/>
      <c r="F224" s="357"/>
      <c r="G224" s="357"/>
      <c r="H224" s="357"/>
      <c r="I224" s="357"/>
      <c r="J224" s="357"/>
      <c r="K224" s="409"/>
      <c r="L224" s="256">
        <f>SUM('Quality Assessment Tool'!H1064)</f>
        <v>10</v>
      </c>
      <c r="M224" s="256">
        <f>SUM('Quality Assessment Tool'!I1064)</f>
        <v>0</v>
      </c>
      <c r="N224" s="257">
        <f t="shared" ref="N224:N226" si="25">M224/L224</f>
        <v>0</v>
      </c>
      <c r="O224" s="258" t="str">
        <f>IF(COUNTBLANK('Quality Assessment Tool'!I1064:I1064)&gt;0,"Pending…","Complete")</f>
        <v>Pending…</v>
      </c>
      <c r="P224" s="252" t="str">
        <f>IF(O224="Pending…","",IF(N224&gt;Settings!$D$7,"Excellent",IF(N224&gt;Settings!$D$6,"Good",IF(N224&gt;Settings!$D$5,"Average","Bad"))))</f>
        <v/>
      </c>
      <c r="Q224" s="3"/>
    </row>
    <row r="225" spans="1:22" ht="18" customHeight="1" x14ac:dyDescent="0.25">
      <c r="A225" s="248"/>
      <c r="B225" s="249"/>
      <c r="C225" s="243"/>
      <c r="D225" s="357" t="s">
        <v>1478</v>
      </c>
      <c r="E225" s="357"/>
      <c r="F225" s="357"/>
      <c r="G225" s="357"/>
      <c r="H225" s="357"/>
      <c r="I225" s="357"/>
      <c r="J225" s="357"/>
      <c r="K225" s="409"/>
      <c r="L225" s="256">
        <f>SUM('Quality Assessment Tool'!H1066)</f>
        <v>5</v>
      </c>
      <c r="M225" s="256">
        <f>SUM('Quality Assessment Tool'!I1066)</f>
        <v>0</v>
      </c>
      <c r="N225" s="257">
        <f t="shared" si="25"/>
        <v>0</v>
      </c>
      <c r="O225" s="258" t="str">
        <f>IF(COUNTBLANK('Quality Assessment Tool'!I1066:I1066)&gt;0,"Pending…","Complete")</f>
        <v>Pending…</v>
      </c>
      <c r="P225" s="252" t="str">
        <f>IF(O225="Pending…","",IF(N225&gt;Settings!$D$7,"Excellent",IF(N225&gt;Settings!$D$6,"Good",IF(N225&gt;Settings!$D$5,"Average","Bad"))))</f>
        <v/>
      </c>
      <c r="Q225" s="3"/>
      <c r="V225" s="247" t="s">
        <v>1512</v>
      </c>
    </row>
    <row r="226" spans="1:22" ht="18" customHeight="1" x14ac:dyDescent="0.25">
      <c r="A226" s="248"/>
      <c r="B226" s="249"/>
      <c r="C226" s="243"/>
      <c r="D226" s="357" t="s">
        <v>1479</v>
      </c>
      <c r="E226" s="357"/>
      <c r="F226" s="357"/>
      <c r="G226" s="357"/>
      <c r="H226" s="357"/>
      <c r="I226" s="357"/>
      <c r="J226" s="357"/>
      <c r="K226" s="409"/>
      <c r="L226" s="256">
        <f>SUM('Quality Assessment Tool'!H1068)</f>
        <v>5</v>
      </c>
      <c r="M226" s="256">
        <f>SUM('Quality Assessment Tool'!I1068)</f>
        <v>0</v>
      </c>
      <c r="N226" s="257">
        <f t="shared" si="25"/>
        <v>0</v>
      </c>
      <c r="O226" s="258" t="str">
        <f>IF(COUNTBLANK('Quality Assessment Tool'!I1068:I1068)&gt;0,"Pending…","Complete")</f>
        <v>Pending…</v>
      </c>
      <c r="P226" s="252" t="str">
        <f>IF(O226="Pending…","",IF(N226&gt;Settings!$D$7,"Excellent",IF(N226&gt;Settings!$D$6,"Good",IF(N226&gt;Settings!$D$5,"Average","Bad"))))</f>
        <v/>
      </c>
      <c r="Q226" s="3"/>
    </row>
    <row r="227" spans="1:22" ht="32.1" customHeight="1" x14ac:dyDescent="0.25">
      <c r="A227" s="58"/>
      <c r="B227" s="245"/>
      <c r="C227" s="410" t="s">
        <v>1727</v>
      </c>
      <c r="D227" s="410"/>
      <c r="E227" s="410"/>
      <c r="F227" s="410"/>
      <c r="G227" s="410"/>
      <c r="H227" s="410"/>
      <c r="I227" s="410"/>
      <c r="J227" s="410"/>
      <c r="K227" s="411"/>
      <c r="L227" s="242">
        <f>SUM(L228:L229)</f>
        <v>35</v>
      </c>
      <c r="M227" s="242">
        <f>SUM(M228:M229)</f>
        <v>0</v>
      </c>
      <c r="N227" s="253">
        <f>M227/L227</f>
        <v>0</v>
      </c>
      <c r="O227" s="254" t="str">
        <f>IF(COUNTIF(O228:O229,"Pending…")&gt;0,"Pending…","Complete")</f>
        <v>Pending…</v>
      </c>
      <c r="P227" s="252" t="str">
        <f>IF(O227="Pending…","",IF(N227&gt;Settings!$D$7,"Excellent",IF(N227&gt;Settings!$D$6,"Good",IF(N227&gt;Settings!$D$5,"Average","Bad"))))</f>
        <v/>
      </c>
      <c r="Q227" s="3"/>
    </row>
    <row r="228" spans="1:22" ht="18" customHeight="1" x14ac:dyDescent="0.25">
      <c r="A228" s="248"/>
      <c r="B228" s="249"/>
      <c r="C228" s="243"/>
      <c r="D228" s="357" t="s">
        <v>1480</v>
      </c>
      <c r="E228" s="357"/>
      <c r="F228" s="357"/>
      <c r="G228" s="357"/>
      <c r="H228" s="357"/>
      <c r="I228" s="357"/>
      <c r="J228" s="357"/>
      <c r="K228" s="409"/>
      <c r="L228" s="256">
        <f>SUM('Quality Assessment Tool'!H1071:H1074)</f>
        <v>20</v>
      </c>
      <c r="M228" s="256">
        <f>SUM('Quality Assessment Tool'!I1071:I1074)</f>
        <v>0</v>
      </c>
      <c r="N228" s="257">
        <f t="shared" ref="N228:N229" si="26">M228/L228</f>
        <v>0</v>
      </c>
      <c r="O228" s="258" t="str">
        <f>IF(COUNTBLANK('Quality Assessment Tool'!I1071:I1074)&gt;0,"Pending…","Complete")</f>
        <v>Pending…</v>
      </c>
      <c r="P228" s="252" t="str">
        <f>IF(O228="Pending…","",IF(N228&gt;Settings!$D$7,"Excellent",IF(N228&gt;Settings!$D$6,"Good",IF(N228&gt;Settings!$D$5,"Average","Bad"))))</f>
        <v/>
      </c>
      <c r="Q228" s="3"/>
    </row>
    <row r="229" spans="1:22" ht="18" customHeight="1" x14ac:dyDescent="0.25">
      <c r="A229" s="248"/>
      <c r="B229" s="249"/>
      <c r="C229" s="243"/>
      <c r="D229" s="357" t="s">
        <v>1481</v>
      </c>
      <c r="E229" s="357"/>
      <c r="F229" s="357"/>
      <c r="G229" s="357"/>
      <c r="H229" s="357"/>
      <c r="I229" s="357"/>
      <c r="J229" s="357"/>
      <c r="K229" s="409"/>
      <c r="L229" s="256">
        <f>SUM('Quality Assessment Tool'!H1076:H1078)</f>
        <v>15</v>
      </c>
      <c r="M229" s="256">
        <f>SUM('Quality Assessment Tool'!I1076:I1078)</f>
        <v>0</v>
      </c>
      <c r="N229" s="257">
        <f t="shared" si="26"/>
        <v>0</v>
      </c>
      <c r="O229" s="258" t="str">
        <f>IF(COUNTBLANK('Quality Assessment Tool'!I1076:I1078)&gt;0,"Pending…","Complete")</f>
        <v>Pending…</v>
      </c>
      <c r="P229" s="252" t="str">
        <f>IF(O229="Pending…","",IF(N229&gt;Settings!$D$7,"Excellent",IF(N229&gt;Settings!$D$6,"Good",IF(N229&gt;Settings!$D$5,"Average","Bad"))))</f>
        <v/>
      </c>
      <c r="Q229" s="3"/>
    </row>
    <row r="231" spans="1:22" ht="23.25" x14ac:dyDescent="0.25">
      <c r="A231" s="3"/>
      <c r="B231" s="420" t="s">
        <v>1482</v>
      </c>
      <c r="C231" s="421"/>
      <c r="D231" s="421"/>
      <c r="E231" s="421"/>
      <c r="F231" s="421"/>
      <c r="G231" s="421"/>
      <c r="H231" s="421"/>
      <c r="I231" s="421"/>
      <c r="J231" s="421"/>
      <c r="K231" s="422"/>
      <c r="L231" s="246">
        <f>SUM(L232,L234,L236)</f>
        <v>70</v>
      </c>
      <c r="M231" s="246">
        <f>SUM(M232,M234,M236)</f>
        <v>0</v>
      </c>
      <c r="N231" s="250">
        <f>M231/L231</f>
        <v>0</v>
      </c>
      <c r="O231" s="251" t="str">
        <f>IF(COUNTIF(O232:O237,"Pending…")&gt;0,"Pending…","Complete")</f>
        <v>Pending…</v>
      </c>
      <c r="P231" s="252" t="str">
        <f>IF(O231="Pending…","",IF(N231&gt;Settings!$D$7,"Excellent",IF(N231&gt;Settings!$D$6,"Good",IF(N231&gt;Settings!$D$5,"Average","Bad"))))</f>
        <v/>
      </c>
      <c r="Q231" s="3"/>
    </row>
    <row r="232" spans="1:22" ht="32.1" customHeight="1" x14ac:dyDescent="0.25">
      <c r="A232" s="58"/>
      <c r="B232" s="245"/>
      <c r="C232" s="410" t="s">
        <v>1728</v>
      </c>
      <c r="D232" s="410"/>
      <c r="E232" s="410"/>
      <c r="F232" s="410"/>
      <c r="G232" s="410"/>
      <c r="H232" s="410"/>
      <c r="I232" s="410"/>
      <c r="J232" s="410"/>
      <c r="K232" s="411"/>
      <c r="L232" s="242">
        <f>SUM(L233)</f>
        <v>10</v>
      </c>
      <c r="M232" s="242">
        <f>SUM(M233)</f>
        <v>0</v>
      </c>
      <c r="N232" s="253">
        <f>M232/L232</f>
        <v>0</v>
      </c>
      <c r="O232" s="254" t="str">
        <f>IF(COUNTIF(O233:O233,"Pending…")&gt;0,"Pending…","Complete")</f>
        <v>Pending…</v>
      </c>
      <c r="P232" s="252" t="str">
        <f>IF(O232="Pending…","",IF(N232&gt;Settings!$D$7,"Excellent",IF(N232&gt;Settings!$D$6,"Good",IF(N232&gt;Settings!$D$5,"Average","Bad"))))</f>
        <v/>
      </c>
      <c r="Q232" s="3"/>
    </row>
    <row r="233" spans="1:22" ht="18" customHeight="1" x14ac:dyDescent="0.25">
      <c r="A233" s="248"/>
      <c r="B233" s="249"/>
      <c r="C233" s="243"/>
      <c r="D233" s="357" t="s">
        <v>1483</v>
      </c>
      <c r="E233" s="357"/>
      <c r="F233" s="357"/>
      <c r="G233" s="357"/>
      <c r="H233" s="357"/>
      <c r="I233" s="357"/>
      <c r="J233" s="357"/>
      <c r="K233" s="409"/>
      <c r="L233" s="256">
        <f>SUM('Quality Assessment Tool'!H1083)</f>
        <v>10</v>
      </c>
      <c r="M233" s="256">
        <f>SUM('Quality Assessment Tool'!I1083)</f>
        <v>0</v>
      </c>
      <c r="N233" s="257">
        <f t="shared" ref="N233" si="27">M233/L233</f>
        <v>0</v>
      </c>
      <c r="O233" s="258" t="str">
        <f>IF(COUNTBLANK('Quality Assessment Tool'!I1083:I1083)&gt;0,"Pending…","Complete")</f>
        <v>Pending…</v>
      </c>
      <c r="P233" s="252" t="str">
        <f>IF(O233="Pending…","",IF(N233&gt;Settings!$D$7,"Excellent",IF(N233&gt;Settings!$D$6,"Good",IF(N233&gt;Settings!$D$5,"Average","Bad"))))</f>
        <v/>
      </c>
      <c r="Q233" s="3"/>
    </row>
    <row r="234" spans="1:22" ht="32.1" customHeight="1" x14ac:dyDescent="0.25">
      <c r="A234" s="58"/>
      <c r="B234" s="245"/>
      <c r="C234" s="410" t="s">
        <v>1730</v>
      </c>
      <c r="D234" s="410"/>
      <c r="E234" s="410"/>
      <c r="F234" s="410"/>
      <c r="G234" s="410"/>
      <c r="H234" s="410"/>
      <c r="I234" s="410"/>
      <c r="J234" s="410"/>
      <c r="K234" s="411"/>
      <c r="L234" s="242">
        <f>SUM(L235)</f>
        <v>30</v>
      </c>
      <c r="M234" s="242">
        <f>SUM(M235)</f>
        <v>0</v>
      </c>
      <c r="N234" s="253">
        <f>M234/L234</f>
        <v>0</v>
      </c>
      <c r="O234" s="254" t="str">
        <f>IF(COUNTIF(O235:O235,"Pending…")&gt;0,"Pending…","Complete")</f>
        <v>Pending…</v>
      </c>
      <c r="P234" s="252" t="str">
        <f>IF(O234="Pending…","",IF(N234&gt;Settings!$D$7,"Excellent",IF(N234&gt;Settings!$D$6,"Good",IF(N234&gt;Settings!$D$5,"Average","Bad"))))</f>
        <v/>
      </c>
      <c r="Q234" s="3"/>
    </row>
    <row r="235" spans="1:22" ht="18" customHeight="1" x14ac:dyDescent="0.25">
      <c r="A235" s="248"/>
      <c r="B235" s="249"/>
      <c r="C235" s="243"/>
      <c r="D235" s="357" t="s">
        <v>1731</v>
      </c>
      <c r="E235" s="357"/>
      <c r="F235" s="357"/>
      <c r="G235" s="357"/>
      <c r="H235" s="357"/>
      <c r="I235" s="357"/>
      <c r="J235" s="357"/>
      <c r="K235" s="409"/>
      <c r="L235" s="256">
        <f>SUM('Quality Assessment Tool'!H1086:H1088)</f>
        <v>30</v>
      </c>
      <c r="M235" s="256">
        <f>SUM('Quality Assessment Tool'!I1086:I1088)</f>
        <v>0</v>
      </c>
      <c r="N235" s="257">
        <f t="shared" ref="N235" si="28">M235/L235</f>
        <v>0</v>
      </c>
      <c r="O235" s="258" t="str">
        <f>IF(COUNTBLANK('Quality Assessment Tool'!I1086:I1088)&gt;0,"Pending…","Complete")</f>
        <v>Pending…</v>
      </c>
      <c r="P235" s="252" t="str">
        <f>IF(O235="Pending…","",IF(N235&gt;Settings!$D$7,"Excellent",IF(N235&gt;Settings!$D$6,"Good",IF(N235&gt;Settings!$D$5,"Average","Bad"))))</f>
        <v/>
      </c>
      <c r="Q235" s="3"/>
    </row>
    <row r="236" spans="1:22" ht="32.1" customHeight="1" x14ac:dyDescent="0.25">
      <c r="A236" s="58"/>
      <c r="B236" s="245"/>
      <c r="C236" s="410" t="s">
        <v>1732</v>
      </c>
      <c r="D236" s="410"/>
      <c r="E236" s="410"/>
      <c r="F236" s="410"/>
      <c r="G236" s="410"/>
      <c r="H236" s="410"/>
      <c r="I236" s="410"/>
      <c r="J236" s="410"/>
      <c r="K236" s="411"/>
      <c r="L236" s="242">
        <f>SUM(L237)</f>
        <v>30</v>
      </c>
      <c r="M236" s="242">
        <f>SUM(M237)</f>
        <v>0</v>
      </c>
      <c r="N236" s="253">
        <f>M236/L236</f>
        <v>0</v>
      </c>
      <c r="O236" s="254" t="str">
        <f>IF(COUNTIF(O237:O237,"Pending…")&gt;0,"Pending…","Complete")</f>
        <v>Pending…</v>
      </c>
      <c r="P236" s="252" t="str">
        <f>IF(O236="Pending…","",IF(N236&gt;Settings!$D$7,"Excellent",IF(N236&gt;Settings!$D$6,"Good",IF(N236&gt;Settings!$D$5,"Average","Bad"))))</f>
        <v/>
      </c>
      <c r="Q236" s="3"/>
    </row>
    <row r="237" spans="1:22" ht="18" customHeight="1" x14ac:dyDescent="0.25">
      <c r="A237" s="248"/>
      <c r="B237" s="249"/>
      <c r="C237" s="243"/>
      <c r="D237" s="357" t="s">
        <v>1733</v>
      </c>
      <c r="E237" s="357"/>
      <c r="F237" s="357"/>
      <c r="G237" s="357"/>
      <c r="H237" s="357"/>
      <c r="I237" s="357"/>
      <c r="J237" s="357"/>
      <c r="K237" s="409"/>
      <c r="L237" s="256">
        <f>SUM('Quality Assessment Tool'!H1091:H1093)</f>
        <v>30</v>
      </c>
      <c r="M237" s="256">
        <f>SUM('Quality Assessment Tool'!I1091:I1093)</f>
        <v>0</v>
      </c>
      <c r="N237" s="257">
        <f t="shared" ref="N237" si="29">M237/L237</f>
        <v>0</v>
      </c>
      <c r="O237" s="258" t="str">
        <f>IF(COUNTBLANK('Quality Assessment Tool'!I1091:I1093)&gt;0,"Pending…","Complete")</f>
        <v>Pending…</v>
      </c>
      <c r="P237" s="252" t="str">
        <f>IF(O237="Pending…","",IF(N237&gt;Settings!$D$7,"Excellent",IF(N237&gt;Settings!$D$6,"Good",IF(N237&gt;Settings!$D$5,"Average","Bad"))))</f>
        <v/>
      </c>
      <c r="Q237" s="3"/>
    </row>
  </sheetData>
  <sheetProtection algorithmName="SHA-512" hashValue="owt8J0KtMEaIhoucsMTvlxyZJ4P2OT4ISEaINk9LPyrMNq4htVI1LmcfWIvbBsTM68n5P+oUieALU7O0C3rWcA==" saltValue="fGcVs4jdyu1HK9TdxcaL7A==" spinCount="100000" sheet="1" objects="1" scenarios="1" selectLockedCells="1"/>
  <mergeCells count="228">
    <mergeCell ref="D235:K235"/>
    <mergeCell ref="C236:K236"/>
    <mergeCell ref="D237:K237"/>
    <mergeCell ref="D228:K228"/>
    <mergeCell ref="D229:K229"/>
    <mergeCell ref="B231:K231"/>
    <mergeCell ref="C232:K232"/>
    <mergeCell ref="D233:K233"/>
    <mergeCell ref="C234:K234"/>
    <mergeCell ref="C223:K223"/>
    <mergeCell ref="D224:K224"/>
    <mergeCell ref="D225:K225"/>
    <mergeCell ref="D226:K226"/>
    <mergeCell ref="C227:K227"/>
    <mergeCell ref="D217:K217"/>
    <mergeCell ref="C218:K218"/>
    <mergeCell ref="D219:K219"/>
    <mergeCell ref="D220:K220"/>
    <mergeCell ref="D221:K221"/>
    <mergeCell ref="D222:K222"/>
    <mergeCell ref="D211:K211"/>
    <mergeCell ref="D212:K212"/>
    <mergeCell ref="D213:K213"/>
    <mergeCell ref="C214:K214"/>
    <mergeCell ref="D215:K215"/>
    <mergeCell ref="D216:K216"/>
    <mergeCell ref="D205:K205"/>
    <mergeCell ref="C206:K206"/>
    <mergeCell ref="D207:K207"/>
    <mergeCell ref="D208:K208"/>
    <mergeCell ref="C209:K209"/>
    <mergeCell ref="D210:K210"/>
    <mergeCell ref="D199:K199"/>
    <mergeCell ref="B201:K201"/>
    <mergeCell ref="C202:K202"/>
    <mergeCell ref="D203:K203"/>
    <mergeCell ref="C204:K204"/>
    <mergeCell ref="D194:K194"/>
    <mergeCell ref="D195:K195"/>
    <mergeCell ref="D196:K196"/>
    <mergeCell ref="C197:K197"/>
    <mergeCell ref="D198:K198"/>
    <mergeCell ref="D187:K187"/>
    <mergeCell ref="C188:K188"/>
    <mergeCell ref="D189:K189"/>
    <mergeCell ref="D190:K190"/>
    <mergeCell ref="C192:K192"/>
    <mergeCell ref="D193:K193"/>
    <mergeCell ref="D178:K178"/>
    <mergeCell ref="C181:K181"/>
    <mergeCell ref="D182:K182"/>
    <mergeCell ref="D183:K183"/>
    <mergeCell ref="C185:K185"/>
    <mergeCell ref="D186:K186"/>
    <mergeCell ref="D180:K180"/>
    <mergeCell ref="D184:K184"/>
    <mergeCell ref="D191:K191"/>
    <mergeCell ref="D179:K179"/>
    <mergeCell ref="B174:K174"/>
    <mergeCell ref="C175:K175"/>
    <mergeCell ref="D176:K176"/>
    <mergeCell ref="D177:K177"/>
    <mergeCell ref="D172:K172"/>
    <mergeCell ref="C168:K168"/>
    <mergeCell ref="D169:K169"/>
    <mergeCell ref="C170:K170"/>
    <mergeCell ref="C165:K165"/>
    <mergeCell ref="D166:K166"/>
    <mergeCell ref="D167:K167"/>
    <mergeCell ref="D171:K171"/>
    <mergeCell ref="D157:K157"/>
    <mergeCell ref="D158:K158"/>
    <mergeCell ref="D159:K159"/>
    <mergeCell ref="C160:K160"/>
    <mergeCell ref="D161:K161"/>
    <mergeCell ref="C162:K162"/>
    <mergeCell ref="D151:K151"/>
    <mergeCell ref="D152:K152"/>
    <mergeCell ref="D153:K153"/>
    <mergeCell ref="D154:K154"/>
    <mergeCell ref="C155:K155"/>
    <mergeCell ref="D156:K156"/>
    <mergeCell ref="D144:K144"/>
    <mergeCell ref="D145:K145"/>
    <mergeCell ref="C147:K147"/>
    <mergeCell ref="D148:K148"/>
    <mergeCell ref="D149:K149"/>
    <mergeCell ref="D150:K150"/>
    <mergeCell ref="C138:K138"/>
    <mergeCell ref="D139:K139"/>
    <mergeCell ref="D140:K140"/>
    <mergeCell ref="C141:K141"/>
    <mergeCell ref="D142:K142"/>
    <mergeCell ref="D143:K143"/>
    <mergeCell ref="D146:K146"/>
    <mergeCell ref="D133:K133"/>
    <mergeCell ref="D134:K134"/>
    <mergeCell ref="D135:K135"/>
    <mergeCell ref="C136:K136"/>
    <mergeCell ref="D137:K137"/>
    <mergeCell ref="D128:K128"/>
    <mergeCell ref="D129:K129"/>
    <mergeCell ref="D130:K130"/>
    <mergeCell ref="C131:K131"/>
    <mergeCell ref="D132:K132"/>
    <mergeCell ref="C124:K124"/>
    <mergeCell ref="D125:K125"/>
    <mergeCell ref="D126:K126"/>
    <mergeCell ref="C127:K127"/>
    <mergeCell ref="D111:K111"/>
    <mergeCell ref="C116:K116"/>
    <mergeCell ref="D117:K117"/>
    <mergeCell ref="B119:K119"/>
    <mergeCell ref="C120:K120"/>
    <mergeCell ref="D121:K121"/>
    <mergeCell ref="D67:K67"/>
    <mergeCell ref="C68:K68"/>
    <mergeCell ref="D69:K69"/>
    <mergeCell ref="D70:K70"/>
    <mergeCell ref="D71:K71"/>
    <mergeCell ref="D72:K72"/>
    <mergeCell ref="D61:K61"/>
    <mergeCell ref="D62:K62"/>
    <mergeCell ref="D63:K63"/>
    <mergeCell ref="C64:K64"/>
    <mergeCell ref="D65:K65"/>
    <mergeCell ref="D66:K66"/>
    <mergeCell ref="D55:K55"/>
    <mergeCell ref="D56:K56"/>
    <mergeCell ref="C57:K57"/>
    <mergeCell ref="D58:K58"/>
    <mergeCell ref="D59:K59"/>
    <mergeCell ref="D60:K60"/>
    <mergeCell ref="C49:K49"/>
    <mergeCell ref="D50:K50"/>
    <mergeCell ref="D51:K51"/>
    <mergeCell ref="D52:K52"/>
    <mergeCell ref="C53:K53"/>
    <mergeCell ref="D54:K54"/>
    <mergeCell ref="D40:K40"/>
    <mergeCell ref="D41:K41"/>
    <mergeCell ref="D42:K42"/>
    <mergeCell ref="D43:K43"/>
    <mergeCell ref="D44:K44"/>
    <mergeCell ref="D45:K45"/>
    <mergeCell ref="D33:K33"/>
    <mergeCell ref="D34:K34"/>
    <mergeCell ref="D35:K35"/>
    <mergeCell ref="B37:K37"/>
    <mergeCell ref="C38:K38"/>
    <mergeCell ref="D39:K39"/>
    <mergeCell ref="D29:K29"/>
    <mergeCell ref="D30:K30"/>
    <mergeCell ref="D31:K31"/>
    <mergeCell ref="C32:K32"/>
    <mergeCell ref="D21:K21"/>
    <mergeCell ref="D22:K22"/>
    <mergeCell ref="C23:K23"/>
    <mergeCell ref="D24:K24"/>
    <mergeCell ref="D25:K25"/>
    <mergeCell ref="D26:K26"/>
    <mergeCell ref="D46:K46"/>
    <mergeCell ref="D47:K47"/>
    <mergeCell ref="D48:K48"/>
    <mergeCell ref="D74:K74"/>
    <mergeCell ref="D75:K75"/>
    <mergeCell ref="D9:K9"/>
    <mergeCell ref="D17:K17"/>
    <mergeCell ref="B2:P2"/>
    <mergeCell ref="B3:P3"/>
    <mergeCell ref="B5:K5"/>
    <mergeCell ref="B6:K6"/>
    <mergeCell ref="C7:K7"/>
    <mergeCell ref="D8:K8"/>
    <mergeCell ref="D10:K10"/>
    <mergeCell ref="D14:K14"/>
    <mergeCell ref="D15:K15"/>
    <mergeCell ref="D16:K16"/>
    <mergeCell ref="D18:K18"/>
    <mergeCell ref="D19:K19"/>
    <mergeCell ref="C20:K20"/>
    <mergeCell ref="B12:K12"/>
    <mergeCell ref="C13:K13"/>
    <mergeCell ref="D27:K27"/>
    <mergeCell ref="C28:K28"/>
    <mergeCell ref="D164:K164"/>
    <mergeCell ref="D163:K163"/>
    <mergeCell ref="D110:K110"/>
    <mergeCell ref="D109:K109"/>
    <mergeCell ref="D100:K100"/>
    <mergeCell ref="D99:K99"/>
    <mergeCell ref="D86:K86"/>
    <mergeCell ref="D115:K115"/>
    <mergeCell ref="D93:K93"/>
    <mergeCell ref="D94:K94"/>
    <mergeCell ref="C95:K95"/>
    <mergeCell ref="D96:K96"/>
    <mergeCell ref="D97:K97"/>
    <mergeCell ref="D98:K98"/>
    <mergeCell ref="D87:K87"/>
    <mergeCell ref="D88:K88"/>
    <mergeCell ref="C89:K89"/>
    <mergeCell ref="D90:K90"/>
    <mergeCell ref="D91:K91"/>
    <mergeCell ref="D92:K92"/>
    <mergeCell ref="C105:K105"/>
    <mergeCell ref="D106:K106"/>
    <mergeCell ref="D122:K122"/>
    <mergeCell ref="D123:K123"/>
    <mergeCell ref="D85:K85"/>
    <mergeCell ref="D84:K84"/>
    <mergeCell ref="D83:K83"/>
    <mergeCell ref="D82:K82"/>
    <mergeCell ref="D73:K73"/>
    <mergeCell ref="D101:K101"/>
    <mergeCell ref="C112:K112"/>
    <mergeCell ref="D113:K113"/>
    <mergeCell ref="D114:K114"/>
    <mergeCell ref="C81:K81"/>
    <mergeCell ref="B77:K77"/>
    <mergeCell ref="C78:K78"/>
    <mergeCell ref="D79:K79"/>
    <mergeCell ref="D80:K80"/>
    <mergeCell ref="D107:K107"/>
    <mergeCell ref="C108:K108"/>
    <mergeCell ref="C102:K102"/>
    <mergeCell ref="D103:K103"/>
    <mergeCell ref="D104:K104"/>
  </mergeCells>
  <conditionalFormatting sqref="O6">
    <cfRule type="containsText" dxfId="279" priority="411" operator="containsText" text="Pending…">
      <formula>NOT(ISERROR(SEARCH("Pending…",O6)))</formula>
    </cfRule>
    <cfRule type="containsText" dxfId="278" priority="412" operator="containsText" text="Complete">
      <formula>NOT(ISERROR(SEARCH("Complete",O6)))</formula>
    </cfRule>
  </conditionalFormatting>
  <conditionalFormatting sqref="O38">
    <cfRule type="containsText" dxfId="277" priority="405" operator="containsText" text="Pending…">
      <formula>NOT(ISERROR(SEARCH("Pending…",O38)))</formula>
    </cfRule>
    <cfRule type="containsText" dxfId="276" priority="406" operator="containsText" text="Complete">
      <formula>NOT(ISERROR(SEARCH("Complete",O38)))</formula>
    </cfRule>
  </conditionalFormatting>
  <conditionalFormatting sqref="O37">
    <cfRule type="containsText" dxfId="275" priority="403" operator="containsText" text="Pending…">
      <formula>NOT(ISERROR(SEARCH("Pending…",O37)))</formula>
    </cfRule>
    <cfRule type="containsText" dxfId="274" priority="404" operator="containsText" text="Complete">
      <formula>NOT(ISERROR(SEARCH("Complete",O37)))</formula>
    </cfRule>
  </conditionalFormatting>
  <conditionalFormatting sqref="O39:O48">
    <cfRule type="containsText" dxfId="273" priority="401" operator="containsText" text="Pending…">
      <formula>NOT(ISERROR(SEARCH("Pending…",O39)))</formula>
    </cfRule>
    <cfRule type="containsText" dxfId="272" priority="402" operator="containsText" text="Complete">
      <formula>NOT(ISERROR(SEARCH("Complete",O39)))</formula>
    </cfRule>
  </conditionalFormatting>
  <conditionalFormatting sqref="O102">
    <cfRule type="containsText" dxfId="271" priority="365" operator="containsText" text="Pending…">
      <formula>NOT(ISERROR(SEARCH("Pending…",O102)))</formula>
    </cfRule>
    <cfRule type="containsText" dxfId="270" priority="366" operator="containsText" text="Complete">
      <formula>NOT(ISERROR(SEARCH("Complete",O102)))</formula>
    </cfRule>
  </conditionalFormatting>
  <conditionalFormatting sqref="O49">
    <cfRule type="containsText" dxfId="269" priority="397" operator="containsText" text="Pending…">
      <formula>NOT(ISERROR(SEARCH("Pending…",O49)))</formula>
    </cfRule>
    <cfRule type="containsText" dxfId="268" priority="398" operator="containsText" text="Complete">
      <formula>NOT(ISERROR(SEARCH("Complete",O49)))</formula>
    </cfRule>
  </conditionalFormatting>
  <conditionalFormatting sqref="O57">
    <cfRule type="containsText" dxfId="267" priority="389" operator="containsText" text="Pending…">
      <formula>NOT(ISERROR(SEARCH("Pending…",O57)))</formula>
    </cfRule>
    <cfRule type="containsText" dxfId="266" priority="390" operator="containsText" text="Complete">
      <formula>NOT(ISERROR(SEARCH("Complete",O57)))</formula>
    </cfRule>
  </conditionalFormatting>
  <conditionalFormatting sqref="O53">
    <cfRule type="containsText" dxfId="265" priority="393" operator="containsText" text="Pending…">
      <formula>NOT(ISERROR(SEARCH("Pending…",O53)))</formula>
    </cfRule>
    <cfRule type="containsText" dxfId="264" priority="394" operator="containsText" text="Complete">
      <formula>NOT(ISERROR(SEARCH("Complete",O53)))</formula>
    </cfRule>
  </conditionalFormatting>
  <conditionalFormatting sqref="O64">
    <cfRule type="containsText" dxfId="263" priority="385" operator="containsText" text="Pending…">
      <formula>NOT(ISERROR(SEARCH("Pending…",O64)))</formula>
    </cfRule>
    <cfRule type="containsText" dxfId="262" priority="386" operator="containsText" text="Complete">
      <formula>NOT(ISERROR(SEARCH("Complete",O64)))</formula>
    </cfRule>
  </conditionalFormatting>
  <conditionalFormatting sqref="O68">
    <cfRule type="containsText" dxfId="261" priority="381" operator="containsText" text="Pending…">
      <formula>NOT(ISERROR(SEARCH("Pending…",O68)))</formula>
    </cfRule>
    <cfRule type="containsText" dxfId="260" priority="382" operator="containsText" text="Complete">
      <formula>NOT(ISERROR(SEARCH("Complete",O68)))</formula>
    </cfRule>
  </conditionalFormatting>
  <conditionalFormatting sqref="O78">
    <cfRule type="containsText" dxfId="259" priority="377" operator="containsText" text="Pending…">
      <formula>NOT(ISERROR(SEARCH("Pending…",O78)))</formula>
    </cfRule>
    <cfRule type="containsText" dxfId="258" priority="378" operator="containsText" text="Complete">
      <formula>NOT(ISERROR(SEARCH("Complete",O78)))</formula>
    </cfRule>
  </conditionalFormatting>
  <conditionalFormatting sqref="O89">
    <cfRule type="containsText" dxfId="257" priority="369" operator="containsText" text="Pending…">
      <formula>NOT(ISERROR(SEARCH("Pending…",O89)))</formula>
    </cfRule>
    <cfRule type="containsText" dxfId="256" priority="370" operator="containsText" text="Complete">
      <formula>NOT(ISERROR(SEARCH("Complete",O89)))</formula>
    </cfRule>
  </conditionalFormatting>
  <conditionalFormatting sqref="O95">
    <cfRule type="containsText" dxfId="255" priority="367" operator="containsText" text="Pending…">
      <formula>NOT(ISERROR(SEARCH("Pending…",O95)))</formula>
    </cfRule>
    <cfRule type="containsText" dxfId="254" priority="368" operator="containsText" text="Complete">
      <formula>NOT(ISERROR(SEARCH("Complete",O95)))</formula>
    </cfRule>
  </conditionalFormatting>
  <conditionalFormatting sqref="O105">
    <cfRule type="containsText" dxfId="253" priority="363" operator="containsText" text="Pending…">
      <formula>NOT(ISERROR(SEARCH("Pending…",O105)))</formula>
    </cfRule>
    <cfRule type="containsText" dxfId="252" priority="364" operator="containsText" text="Complete">
      <formula>NOT(ISERROR(SEARCH("Complete",O105)))</formula>
    </cfRule>
  </conditionalFormatting>
  <conditionalFormatting sqref="O108">
    <cfRule type="containsText" dxfId="251" priority="361" operator="containsText" text="Pending…">
      <formula>NOT(ISERROR(SEARCH("Pending…",O108)))</formula>
    </cfRule>
    <cfRule type="containsText" dxfId="250" priority="362" operator="containsText" text="Complete">
      <formula>NOT(ISERROR(SEARCH("Complete",O108)))</formula>
    </cfRule>
  </conditionalFormatting>
  <conditionalFormatting sqref="O116">
    <cfRule type="containsText" dxfId="249" priority="359" operator="containsText" text="Pending…">
      <formula>NOT(ISERROR(SEARCH("Pending…",O116)))</formula>
    </cfRule>
    <cfRule type="containsText" dxfId="248" priority="360" operator="containsText" text="Complete">
      <formula>NOT(ISERROR(SEARCH("Complete",O116)))</formula>
    </cfRule>
  </conditionalFormatting>
  <conditionalFormatting sqref="O77">
    <cfRule type="containsText" dxfId="247" priority="357" operator="containsText" text="Pending…">
      <formula>NOT(ISERROR(SEARCH("Pending…",O77)))</formula>
    </cfRule>
    <cfRule type="containsText" dxfId="246" priority="358" operator="containsText" text="Complete">
      <formula>NOT(ISERROR(SEARCH("Complete",O77)))</formula>
    </cfRule>
  </conditionalFormatting>
  <conditionalFormatting sqref="O124">
    <cfRule type="containsText" dxfId="245" priority="351" operator="containsText" text="Pending…">
      <formula>NOT(ISERROR(SEARCH("Pending…",O124)))</formula>
    </cfRule>
    <cfRule type="containsText" dxfId="244" priority="352" operator="containsText" text="Complete">
      <formula>NOT(ISERROR(SEARCH("Complete",O124)))</formula>
    </cfRule>
  </conditionalFormatting>
  <conditionalFormatting sqref="O127">
    <cfRule type="containsText" dxfId="243" priority="349" operator="containsText" text="Pending…">
      <formula>NOT(ISERROR(SEARCH("Pending…",O127)))</formula>
    </cfRule>
    <cfRule type="containsText" dxfId="242" priority="350" operator="containsText" text="Complete">
      <formula>NOT(ISERROR(SEARCH("Complete",O127)))</formula>
    </cfRule>
  </conditionalFormatting>
  <conditionalFormatting sqref="O131">
    <cfRule type="containsText" dxfId="241" priority="347" operator="containsText" text="Pending…">
      <formula>NOT(ISERROR(SEARCH("Pending…",O131)))</formula>
    </cfRule>
    <cfRule type="containsText" dxfId="240" priority="348" operator="containsText" text="Complete">
      <formula>NOT(ISERROR(SEARCH("Complete",O131)))</formula>
    </cfRule>
  </conditionalFormatting>
  <conditionalFormatting sqref="O136">
    <cfRule type="containsText" dxfId="239" priority="345" operator="containsText" text="Pending…">
      <formula>NOT(ISERROR(SEARCH("Pending…",O136)))</formula>
    </cfRule>
    <cfRule type="containsText" dxfId="238" priority="346" operator="containsText" text="Complete">
      <formula>NOT(ISERROR(SEARCH("Complete",O136)))</formula>
    </cfRule>
  </conditionalFormatting>
  <conditionalFormatting sqref="O138">
    <cfRule type="containsText" dxfId="237" priority="343" operator="containsText" text="Pending…">
      <formula>NOT(ISERROR(SEARCH("Pending…",O138)))</formula>
    </cfRule>
    <cfRule type="containsText" dxfId="236" priority="344" operator="containsText" text="Complete">
      <formula>NOT(ISERROR(SEARCH("Complete",O138)))</formula>
    </cfRule>
  </conditionalFormatting>
  <conditionalFormatting sqref="O141">
    <cfRule type="containsText" dxfId="235" priority="341" operator="containsText" text="Pending…">
      <formula>NOT(ISERROR(SEARCH("Pending…",O141)))</formula>
    </cfRule>
    <cfRule type="containsText" dxfId="234" priority="342" operator="containsText" text="Complete">
      <formula>NOT(ISERROR(SEARCH("Complete",O141)))</formula>
    </cfRule>
  </conditionalFormatting>
  <conditionalFormatting sqref="O147">
    <cfRule type="containsText" dxfId="233" priority="339" operator="containsText" text="Pending…">
      <formula>NOT(ISERROR(SEARCH("Pending…",O147)))</formula>
    </cfRule>
    <cfRule type="containsText" dxfId="232" priority="340" operator="containsText" text="Complete">
      <formula>NOT(ISERROR(SEARCH("Complete",O147)))</formula>
    </cfRule>
  </conditionalFormatting>
  <conditionalFormatting sqref="O155">
    <cfRule type="containsText" dxfId="231" priority="337" operator="containsText" text="Pending…">
      <formula>NOT(ISERROR(SEARCH("Pending…",O155)))</formula>
    </cfRule>
    <cfRule type="containsText" dxfId="230" priority="338" operator="containsText" text="Complete">
      <formula>NOT(ISERROR(SEARCH("Complete",O155)))</formula>
    </cfRule>
  </conditionalFormatting>
  <conditionalFormatting sqref="O160">
    <cfRule type="containsText" dxfId="229" priority="335" operator="containsText" text="Pending…">
      <formula>NOT(ISERROR(SEARCH("Pending…",O160)))</formula>
    </cfRule>
    <cfRule type="containsText" dxfId="228" priority="336" operator="containsText" text="Complete">
      <formula>NOT(ISERROR(SEARCH("Complete",O160)))</formula>
    </cfRule>
  </conditionalFormatting>
  <conditionalFormatting sqref="O162">
    <cfRule type="containsText" dxfId="227" priority="333" operator="containsText" text="Pending…">
      <formula>NOT(ISERROR(SEARCH("Pending…",O162)))</formula>
    </cfRule>
    <cfRule type="containsText" dxfId="226" priority="334" operator="containsText" text="Complete">
      <formula>NOT(ISERROR(SEARCH("Complete",O162)))</formula>
    </cfRule>
  </conditionalFormatting>
  <conditionalFormatting sqref="O165">
    <cfRule type="containsText" dxfId="225" priority="331" operator="containsText" text="Pending…">
      <formula>NOT(ISERROR(SEARCH("Pending…",O165)))</formula>
    </cfRule>
    <cfRule type="containsText" dxfId="224" priority="332" operator="containsText" text="Complete">
      <formula>NOT(ISERROR(SEARCH("Complete",O165)))</formula>
    </cfRule>
  </conditionalFormatting>
  <conditionalFormatting sqref="O168">
    <cfRule type="containsText" dxfId="223" priority="329" operator="containsText" text="Pending…">
      <formula>NOT(ISERROR(SEARCH("Pending…",O168)))</formula>
    </cfRule>
    <cfRule type="containsText" dxfId="222" priority="330" operator="containsText" text="Complete">
      <formula>NOT(ISERROR(SEARCH("Complete",O168)))</formula>
    </cfRule>
  </conditionalFormatting>
  <conditionalFormatting sqref="O170">
    <cfRule type="containsText" dxfId="221" priority="327" operator="containsText" text="Pending…">
      <formula>NOT(ISERROR(SEARCH("Pending…",O170)))</formula>
    </cfRule>
    <cfRule type="containsText" dxfId="220" priority="328" operator="containsText" text="Complete">
      <formula>NOT(ISERROR(SEARCH("Complete",O170)))</formula>
    </cfRule>
  </conditionalFormatting>
  <conditionalFormatting sqref="O119">
    <cfRule type="containsText" dxfId="219" priority="323" operator="containsText" text="Pending…">
      <formula>NOT(ISERROR(SEARCH("Pending…",O119)))</formula>
    </cfRule>
    <cfRule type="containsText" dxfId="218" priority="324" operator="containsText" text="Complete">
      <formula>NOT(ISERROR(SEARCH("Complete",O119)))</formula>
    </cfRule>
  </conditionalFormatting>
  <conditionalFormatting sqref="O8:O10">
    <cfRule type="containsText" dxfId="217" priority="321" operator="containsText" text="Pending…">
      <formula>NOT(ISERROR(SEARCH("Pending…",O8)))</formula>
    </cfRule>
    <cfRule type="containsText" dxfId="216" priority="322" operator="containsText" text="Complete">
      <formula>NOT(ISERROR(SEARCH("Complete",O8)))</formula>
    </cfRule>
  </conditionalFormatting>
  <conditionalFormatting sqref="O7">
    <cfRule type="containsText" dxfId="215" priority="319" operator="containsText" text="Pending…">
      <formula>NOT(ISERROR(SEARCH("Pending…",O7)))</formula>
    </cfRule>
    <cfRule type="containsText" dxfId="214" priority="320" operator="containsText" text="Complete">
      <formula>NOT(ISERROR(SEARCH("Complete",O7)))</formula>
    </cfRule>
  </conditionalFormatting>
  <conditionalFormatting sqref="O23">
    <cfRule type="containsText" dxfId="213" priority="311" operator="containsText" text="Pending…">
      <formula>NOT(ISERROR(SEARCH("Pending…",O23)))</formula>
    </cfRule>
    <cfRule type="containsText" dxfId="212" priority="312" operator="containsText" text="Complete">
      <formula>NOT(ISERROR(SEARCH("Complete",O23)))</formula>
    </cfRule>
  </conditionalFormatting>
  <conditionalFormatting sqref="O20">
    <cfRule type="containsText" dxfId="211" priority="313" operator="containsText" text="Pending…">
      <formula>NOT(ISERROR(SEARCH("Pending…",O20)))</formula>
    </cfRule>
    <cfRule type="containsText" dxfId="210" priority="314" operator="containsText" text="Complete">
      <formula>NOT(ISERROR(SEARCH("Complete",O20)))</formula>
    </cfRule>
  </conditionalFormatting>
  <conditionalFormatting sqref="O13">
    <cfRule type="containsText" dxfId="209" priority="315" operator="containsText" text="Pending…">
      <formula>NOT(ISERROR(SEARCH("Pending…",O13)))</formula>
    </cfRule>
    <cfRule type="containsText" dxfId="208" priority="316" operator="containsText" text="Complete">
      <formula>NOT(ISERROR(SEARCH("Complete",O13)))</formula>
    </cfRule>
  </conditionalFormatting>
  <conditionalFormatting sqref="O28">
    <cfRule type="containsText" dxfId="207" priority="309" operator="containsText" text="Pending…">
      <formula>NOT(ISERROR(SEARCH("Pending…",O28)))</formula>
    </cfRule>
    <cfRule type="containsText" dxfId="206" priority="310" operator="containsText" text="Complete">
      <formula>NOT(ISERROR(SEARCH("Complete",O28)))</formula>
    </cfRule>
  </conditionalFormatting>
  <conditionalFormatting sqref="O175">
    <cfRule type="containsText" dxfId="205" priority="303" operator="containsText" text="Pending…">
      <formula>NOT(ISERROR(SEARCH("Pending…",O175)))</formula>
    </cfRule>
    <cfRule type="containsText" dxfId="204" priority="304" operator="containsText" text="Complete">
      <formula>NOT(ISERROR(SEARCH("Complete",O175)))</formula>
    </cfRule>
  </conditionalFormatting>
  <conditionalFormatting sqref="O12">
    <cfRule type="containsText" dxfId="203" priority="307" operator="containsText" text="Pending…">
      <formula>NOT(ISERROR(SEARCH("Pending…",O12)))</formula>
    </cfRule>
    <cfRule type="containsText" dxfId="202" priority="308" operator="containsText" text="Complete">
      <formula>NOT(ISERROR(SEARCH("Complete",O12)))</formula>
    </cfRule>
  </conditionalFormatting>
  <conditionalFormatting sqref="O232">
    <cfRule type="containsText" dxfId="201" priority="301" operator="containsText" text="Pending…">
      <formula>NOT(ISERROR(SEARCH("Pending…",O232)))</formula>
    </cfRule>
    <cfRule type="containsText" dxfId="200" priority="302" operator="containsText" text="Complete">
      <formula>NOT(ISERROR(SEARCH("Complete",O232)))</formula>
    </cfRule>
  </conditionalFormatting>
  <conditionalFormatting sqref="O234">
    <cfRule type="containsText" dxfId="199" priority="299" operator="containsText" text="Pending…">
      <formula>NOT(ISERROR(SEARCH("Pending…",O234)))</formula>
    </cfRule>
    <cfRule type="containsText" dxfId="198" priority="300" operator="containsText" text="Complete">
      <formula>NOT(ISERROR(SEARCH("Complete",O234)))</formula>
    </cfRule>
  </conditionalFormatting>
  <conditionalFormatting sqref="O236">
    <cfRule type="containsText" dxfId="197" priority="297" operator="containsText" text="Pending…">
      <formula>NOT(ISERROR(SEARCH("Pending…",O236)))</formula>
    </cfRule>
    <cfRule type="containsText" dxfId="196" priority="298" operator="containsText" text="Complete">
      <formula>NOT(ISERROR(SEARCH("Complete",O236)))</formula>
    </cfRule>
  </conditionalFormatting>
  <conditionalFormatting sqref="O231">
    <cfRule type="containsText" dxfId="195" priority="293" operator="containsText" text="Pending…">
      <formula>NOT(ISERROR(SEARCH("Pending…",O231)))</formula>
    </cfRule>
    <cfRule type="containsText" dxfId="194" priority="294" operator="containsText" text="Complete">
      <formula>NOT(ISERROR(SEARCH("Complete",O231)))</formula>
    </cfRule>
  </conditionalFormatting>
  <conditionalFormatting sqref="O14:O19">
    <cfRule type="containsText" dxfId="193" priority="289" operator="containsText" text="Pending…">
      <formula>NOT(ISERROR(SEARCH("Pending…",O14)))</formula>
    </cfRule>
    <cfRule type="containsText" dxfId="192" priority="290" operator="containsText" text="Complete">
      <formula>NOT(ISERROR(SEARCH("Complete",O14)))</formula>
    </cfRule>
  </conditionalFormatting>
  <conditionalFormatting sqref="O21:O22">
    <cfRule type="containsText" dxfId="191" priority="287" operator="containsText" text="Pending…">
      <formula>NOT(ISERROR(SEARCH("Pending…",O21)))</formula>
    </cfRule>
    <cfRule type="containsText" dxfId="190" priority="288" operator="containsText" text="Complete">
      <formula>NOT(ISERROR(SEARCH("Complete",O21)))</formula>
    </cfRule>
  </conditionalFormatting>
  <conditionalFormatting sqref="O32">
    <cfRule type="containsText" dxfId="189" priority="281" operator="containsText" text="Pending…">
      <formula>NOT(ISERROR(SEARCH("Pending…",O32)))</formula>
    </cfRule>
    <cfRule type="containsText" dxfId="188" priority="282" operator="containsText" text="Complete">
      <formula>NOT(ISERROR(SEARCH("Complete",O32)))</formula>
    </cfRule>
  </conditionalFormatting>
  <conditionalFormatting sqref="O188">
    <cfRule type="containsText" dxfId="187" priority="265" operator="containsText" text="Pending…">
      <formula>NOT(ISERROR(SEARCH("Pending…",O188)))</formula>
    </cfRule>
    <cfRule type="containsText" dxfId="186" priority="266" operator="containsText" text="Complete">
      <formula>NOT(ISERROR(SEARCH("Complete",O188)))</formula>
    </cfRule>
  </conditionalFormatting>
  <conditionalFormatting sqref="O181">
    <cfRule type="containsText" dxfId="185" priority="273" operator="containsText" text="Pending…">
      <formula>NOT(ISERROR(SEARCH("Pending…",O181)))</formula>
    </cfRule>
    <cfRule type="containsText" dxfId="184" priority="274" operator="containsText" text="Complete">
      <formula>NOT(ISERROR(SEARCH("Complete",O181)))</formula>
    </cfRule>
  </conditionalFormatting>
  <conditionalFormatting sqref="O185">
    <cfRule type="containsText" dxfId="183" priority="269" operator="containsText" text="Pending…">
      <formula>NOT(ISERROR(SEARCH("Pending…",O185)))</formula>
    </cfRule>
    <cfRule type="containsText" dxfId="182" priority="270" operator="containsText" text="Complete">
      <formula>NOT(ISERROR(SEARCH("Complete",O185)))</formula>
    </cfRule>
  </conditionalFormatting>
  <conditionalFormatting sqref="O192">
    <cfRule type="containsText" dxfId="181" priority="261" operator="containsText" text="Pending…">
      <formula>NOT(ISERROR(SEARCH("Pending…",O192)))</formula>
    </cfRule>
    <cfRule type="containsText" dxfId="180" priority="262" operator="containsText" text="Complete">
      <formula>NOT(ISERROR(SEARCH("Complete",O192)))</formula>
    </cfRule>
  </conditionalFormatting>
  <conditionalFormatting sqref="O197">
    <cfRule type="containsText" dxfId="179" priority="257" operator="containsText" text="Pending…">
      <formula>NOT(ISERROR(SEARCH("Pending…",O197)))</formula>
    </cfRule>
    <cfRule type="containsText" dxfId="178" priority="258" operator="containsText" text="Complete">
      <formula>NOT(ISERROR(SEARCH("Complete",O197)))</formula>
    </cfRule>
  </conditionalFormatting>
  <conditionalFormatting sqref="O174">
    <cfRule type="containsText" dxfId="177" priority="255" operator="containsText" text="Pending…">
      <formula>NOT(ISERROR(SEARCH("Pending…",O174)))</formula>
    </cfRule>
    <cfRule type="containsText" dxfId="176" priority="256" operator="containsText" text="Complete">
      <formula>NOT(ISERROR(SEARCH("Complete",O174)))</formula>
    </cfRule>
  </conditionalFormatting>
  <conditionalFormatting sqref="O206">
    <cfRule type="containsText" dxfId="175" priority="243" operator="containsText" text="Pending…">
      <formula>NOT(ISERROR(SEARCH("Pending…",O206)))</formula>
    </cfRule>
    <cfRule type="containsText" dxfId="174" priority="244" operator="containsText" text="Complete">
      <formula>NOT(ISERROR(SEARCH("Complete",O206)))</formula>
    </cfRule>
  </conditionalFormatting>
  <conditionalFormatting sqref="O202">
    <cfRule type="containsText" dxfId="173" priority="251" operator="containsText" text="Pending…">
      <formula>NOT(ISERROR(SEARCH("Pending…",O202)))</formula>
    </cfRule>
    <cfRule type="containsText" dxfId="172" priority="252" operator="containsText" text="Complete">
      <formula>NOT(ISERROR(SEARCH("Complete",O202)))</formula>
    </cfRule>
  </conditionalFormatting>
  <conditionalFormatting sqref="O204">
    <cfRule type="containsText" dxfId="171" priority="247" operator="containsText" text="Pending…">
      <formula>NOT(ISERROR(SEARCH("Pending…",O204)))</formula>
    </cfRule>
    <cfRule type="containsText" dxfId="170" priority="248" operator="containsText" text="Complete">
      <formula>NOT(ISERROR(SEARCH("Complete",O204)))</formula>
    </cfRule>
  </conditionalFormatting>
  <conditionalFormatting sqref="O209">
    <cfRule type="containsText" dxfId="169" priority="239" operator="containsText" text="Pending…">
      <formula>NOT(ISERROR(SEARCH("Pending…",O209)))</formula>
    </cfRule>
    <cfRule type="containsText" dxfId="168" priority="240" operator="containsText" text="Complete">
      <formula>NOT(ISERROR(SEARCH("Complete",O209)))</formula>
    </cfRule>
  </conditionalFormatting>
  <conditionalFormatting sqref="O214">
    <cfRule type="containsText" dxfId="167" priority="235" operator="containsText" text="Pending…">
      <formula>NOT(ISERROR(SEARCH("Pending…",O214)))</formula>
    </cfRule>
    <cfRule type="containsText" dxfId="166" priority="236" operator="containsText" text="Complete">
      <formula>NOT(ISERROR(SEARCH("Complete",O214)))</formula>
    </cfRule>
  </conditionalFormatting>
  <conditionalFormatting sqref="O223">
    <cfRule type="containsText" dxfId="165" priority="227" operator="containsText" text="Pending…">
      <formula>NOT(ISERROR(SEARCH("Pending…",O223)))</formula>
    </cfRule>
    <cfRule type="containsText" dxfId="164" priority="228" operator="containsText" text="Complete">
      <formula>NOT(ISERROR(SEARCH("Complete",O223)))</formula>
    </cfRule>
  </conditionalFormatting>
  <conditionalFormatting sqref="O218">
    <cfRule type="containsText" dxfId="163" priority="231" operator="containsText" text="Pending…">
      <formula>NOT(ISERROR(SEARCH("Pending…",O218)))</formula>
    </cfRule>
    <cfRule type="containsText" dxfId="162" priority="232" operator="containsText" text="Complete">
      <formula>NOT(ISERROR(SEARCH("Complete",O218)))</formula>
    </cfRule>
  </conditionalFormatting>
  <conditionalFormatting sqref="O227">
    <cfRule type="containsText" dxfId="161" priority="223" operator="containsText" text="Pending…">
      <formula>NOT(ISERROR(SEARCH("Pending…",O227)))</formula>
    </cfRule>
    <cfRule type="containsText" dxfId="160" priority="224" operator="containsText" text="Complete">
      <formula>NOT(ISERROR(SEARCH("Complete",O227)))</formula>
    </cfRule>
  </conditionalFormatting>
  <conditionalFormatting sqref="O201">
    <cfRule type="containsText" dxfId="159" priority="221" operator="containsText" text="Pending…">
      <formula>NOT(ISERROR(SEARCH("Pending…",O201)))</formula>
    </cfRule>
    <cfRule type="containsText" dxfId="158" priority="222" operator="containsText" text="Complete">
      <formula>NOT(ISERROR(SEARCH("Complete",O201)))</formula>
    </cfRule>
  </conditionalFormatting>
  <conditionalFormatting sqref="P6:P10 P77:P100 P102:P111 P116:P117 P119:P145 P147:P172 P192:P199 P201:P229">
    <cfRule type="containsText" dxfId="157" priority="220" operator="containsText" text="Bad">
      <formula>NOT(ISERROR(SEARCH("Bad",P6)))</formula>
    </cfRule>
  </conditionalFormatting>
  <conditionalFormatting sqref="P6:P10 P77:P100 P102:P111 P116:P117 P119:P145 P147:P172 P192:P199 P201:P229">
    <cfRule type="containsText" dxfId="156" priority="219" operator="containsText" text="Average">
      <formula>NOT(ISERROR(SEARCH("Average",P6)))</formula>
    </cfRule>
  </conditionalFormatting>
  <conditionalFormatting sqref="P6:P10 P77:P100 P102:P111 P116:P117 P119:P145 P147:P172 P192:P199 P201:P229">
    <cfRule type="containsText" dxfId="155" priority="217" operator="containsText" text="Excellent">
      <formula>NOT(ISERROR(SEARCH("Excellent",P6)))</formula>
    </cfRule>
    <cfRule type="containsText" dxfId="154" priority="218" operator="containsText" text="Good">
      <formula>NOT(ISERROR(SEARCH("Good",P6)))</formula>
    </cfRule>
  </conditionalFormatting>
  <conditionalFormatting sqref="O29:O31">
    <cfRule type="containsText" dxfId="153" priority="131" operator="containsText" text="Pending…">
      <formula>NOT(ISERROR(SEARCH("Pending…",O29)))</formula>
    </cfRule>
    <cfRule type="containsText" dxfId="152" priority="132" operator="containsText" text="Complete">
      <formula>NOT(ISERROR(SEARCH("Complete",O29)))</formula>
    </cfRule>
  </conditionalFormatting>
  <conditionalFormatting sqref="P12:P35">
    <cfRule type="containsText" dxfId="151" priority="162" operator="containsText" text="Bad">
      <formula>NOT(ISERROR(SEARCH("Bad",P12)))</formula>
    </cfRule>
  </conditionalFormatting>
  <conditionalFormatting sqref="P12:P35">
    <cfRule type="containsText" dxfId="150" priority="161" operator="containsText" text="Average">
      <formula>NOT(ISERROR(SEARCH("Average",P12)))</formula>
    </cfRule>
  </conditionalFormatting>
  <conditionalFormatting sqref="P12:P35">
    <cfRule type="containsText" dxfId="149" priority="159" operator="containsText" text="Excellent">
      <formula>NOT(ISERROR(SEARCH("Excellent",P12)))</formula>
    </cfRule>
    <cfRule type="containsText" dxfId="148" priority="160" operator="containsText" text="Good">
      <formula>NOT(ISERROR(SEARCH("Good",P12)))</formula>
    </cfRule>
  </conditionalFormatting>
  <conditionalFormatting sqref="P37:P73">
    <cfRule type="containsText" dxfId="147" priority="158" operator="containsText" text="Bad">
      <formula>NOT(ISERROR(SEARCH("Bad",P37)))</formula>
    </cfRule>
  </conditionalFormatting>
  <conditionalFormatting sqref="P37:P73">
    <cfRule type="containsText" dxfId="146" priority="157" operator="containsText" text="Average">
      <formula>NOT(ISERROR(SEARCH("Average",P37)))</formula>
    </cfRule>
  </conditionalFormatting>
  <conditionalFormatting sqref="P37:P73">
    <cfRule type="containsText" dxfId="145" priority="155" operator="containsText" text="Excellent">
      <formula>NOT(ISERROR(SEARCH("Excellent",P37)))</formula>
    </cfRule>
    <cfRule type="containsText" dxfId="144" priority="156" operator="containsText" text="Good">
      <formula>NOT(ISERROR(SEARCH("Good",P37)))</formula>
    </cfRule>
  </conditionalFormatting>
  <conditionalFormatting sqref="P174:P178 P181:P183 P185:P190">
    <cfRule type="containsText" dxfId="143" priority="146" operator="containsText" text="Bad">
      <formula>NOT(ISERROR(SEARCH("Bad",P174)))</formula>
    </cfRule>
  </conditionalFormatting>
  <conditionalFormatting sqref="P174:P178 P181:P183 P185:P190">
    <cfRule type="containsText" dxfId="142" priority="145" operator="containsText" text="Average">
      <formula>NOT(ISERROR(SEARCH("Average",P174)))</formula>
    </cfRule>
  </conditionalFormatting>
  <conditionalFormatting sqref="P174:P178 P181:P183 P185:P190">
    <cfRule type="containsText" dxfId="141" priority="143" operator="containsText" text="Excellent">
      <formula>NOT(ISERROR(SEARCH("Excellent",P174)))</formula>
    </cfRule>
    <cfRule type="containsText" dxfId="140" priority="144" operator="containsText" text="Good">
      <formula>NOT(ISERROR(SEARCH("Good",P174)))</formula>
    </cfRule>
  </conditionalFormatting>
  <conditionalFormatting sqref="P231:P237">
    <cfRule type="containsText" dxfId="139" priority="138" operator="containsText" text="Bad">
      <formula>NOT(ISERROR(SEARCH("Bad",P231)))</formula>
    </cfRule>
  </conditionalFormatting>
  <conditionalFormatting sqref="P231:P237">
    <cfRule type="containsText" dxfId="138" priority="137" operator="containsText" text="Average">
      <formula>NOT(ISERROR(SEARCH("Average",P231)))</formula>
    </cfRule>
  </conditionalFormatting>
  <conditionalFormatting sqref="P231:P237">
    <cfRule type="containsText" dxfId="137" priority="135" operator="containsText" text="Excellent">
      <formula>NOT(ISERROR(SEARCH("Excellent",P231)))</formula>
    </cfRule>
    <cfRule type="containsText" dxfId="136" priority="136" operator="containsText" text="Good">
      <formula>NOT(ISERROR(SEARCH("Good",P231)))</formula>
    </cfRule>
  </conditionalFormatting>
  <conditionalFormatting sqref="O24:O27">
    <cfRule type="containsText" dxfId="135" priority="133" operator="containsText" text="Pending…">
      <formula>NOT(ISERROR(SEARCH("Pending…",O24)))</formula>
    </cfRule>
    <cfRule type="containsText" dxfId="134" priority="134" operator="containsText" text="Complete">
      <formula>NOT(ISERROR(SEARCH("Complete",O24)))</formula>
    </cfRule>
  </conditionalFormatting>
  <conditionalFormatting sqref="O33:O35">
    <cfRule type="containsText" dxfId="133" priority="129" operator="containsText" text="Pending…">
      <formula>NOT(ISERROR(SEARCH("Pending…",O33)))</formula>
    </cfRule>
    <cfRule type="containsText" dxfId="132" priority="130" operator="containsText" text="Complete">
      <formula>NOT(ISERROR(SEARCH("Complete",O33)))</formula>
    </cfRule>
  </conditionalFormatting>
  <conditionalFormatting sqref="O50:O52">
    <cfRule type="containsText" dxfId="131" priority="127" operator="containsText" text="Pending…">
      <formula>NOT(ISERROR(SEARCH("Pending…",O50)))</formula>
    </cfRule>
    <cfRule type="containsText" dxfId="130" priority="128" operator="containsText" text="Complete">
      <formula>NOT(ISERROR(SEARCH("Complete",O50)))</formula>
    </cfRule>
  </conditionalFormatting>
  <conditionalFormatting sqref="O54:O56">
    <cfRule type="containsText" dxfId="129" priority="125" operator="containsText" text="Pending…">
      <formula>NOT(ISERROR(SEARCH("Pending…",O54)))</formula>
    </cfRule>
    <cfRule type="containsText" dxfId="128" priority="126" operator="containsText" text="Complete">
      <formula>NOT(ISERROR(SEARCH("Complete",O54)))</formula>
    </cfRule>
  </conditionalFormatting>
  <conditionalFormatting sqref="O58:O63">
    <cfRule type="containsText" dxfId="127" priority="123" operator="containsText" text="Pending…">
      <formula>NOT(ISERROR(SEARCH("Pending…",O58)))</formula>
    </cfRule>
    <cfRule type="containsText" dxfId="126" priority="124" operator="containsText" text="Complete">
      <formula>NOT(ISERROR(SEARCH("Complete",O58)))</formula>
    </cfRule>
  </conditionalFormatting>
  <conditionalFormatting sqref="O65:O67">
    <cfRule type="containsText" dxfId="125" priority="121" operator="containsText" text="Pending…">
      <formula>NOT(ISERROR(SEARCH("Pending…",O65)))</formula>
    </cfRule>
    <cfRule type="containsText" dxfId="124" priority="122" operator="containsText" text="Complete">
      <formula>NOT(ISERROR(SEARCH("Complete",O65)))</formula>
    </cfRule>
  </conditionalFormatting>
  <conditionalFormatting sqref="P74:P75">
    <cfRule type="containsText" dxfId="123" priority="118" operator="containsText" text="Bad">
      <formula>NOT(ISERROR(SEARCH("Bad",P74)))</formula>
    </cfRule>
  </conditionalFormatting>
  <conditionalFormatting sqref="P74:P75">
    <cfRule type="containsText" dxfId="122" priority="117" operator="containsText" text="Average">
      <formula>NOT(ISERROR(SEARCH("Average",P74)))</formula>
    </cfRule>
  </conditionalFormatting>
  <conditionalFormatting sqref="P74:P75">
    <cfRule type="containsText" dxfId="121" priority="115" operator="containsText" text="Excellent">
      <formula>NOT(ISERROR(SEARCH("Excellent",P74)))</formula>
    </cfRule>
    <cfRule type="containsText" dxfId="120" priority="116" operator="containsText" text="Good">
      <formula>NOT(ISERROR(SEARCH("Good",P74)))</formula>
    </cfRule>
  </conditionalFormatting>
  <conditionalFormatting sqref="O69:O75">
    <cfRule type="containsText" dxfId="119" priority="113" operator="containsText" text="Pending…">
      <formula>NOT(ISERROR(SEARCH("Pending…",O69)))</formula>
    </cfRule>
    <cfRule type="containsText" dxfId="118" priority="114" operator="containsText" text="Complete">
      <formula>NOT(ISERROR(SEARCH("Complete",O69)))</formula>
    </cfRule>
  </conditionalFormatting>
  <conditionalFormatting sqref="P101">
    <cfRule type="containsText" dxfId="117" priority="112" operator="containsText" text="Bad">
      <formula>NOT(ISERROR(SEARCH("Bad",P101)))</formula>
    </cfRule>
  </conditionalFormatting>
  <conditionalFormatting sqref="P101">
    <cfRule type="containsText" dxfId="116" priority="111" operator="containsText" text="Average">
      <formula>NOT(ISERROR(SEARCH("Average",P101)))</formula>
    </cfRule>
  </conditionalFormatting>
  <conditionalFormatting sqref="P101">
    <cfRule type="containsText" dxfId="115" priority="109" operator="containsText" text="Excellent">
      <formula>NOT(ISERROR(SEARCH("Excellent",P101)))</formula>
    </cfRule>
    <cfRule type="containsText" dxfId="114" priority="110" operator="containsText" text="Good">
      <formula>NOT(ISERROR(SEARCH("Good",P101)))</formula>
    </cfRule>
  </conditionalFormatting>
  <conditionalFormatting sqref="O112">
    <cfRule type="containsText" dxfId="113" priority="105" operator="containsText" text="Pending…">
      <formula>NOT(ISERROR(SEARCH("Pending…",O112)))</formula>
    </cfRule>
    <cfRule type="containsText" dxfId="112" priority="106" operator="containsText" text="Complete">
      <formula>NOT(ISERROR(SEARCH("Complete",O112)))</formula>
    </cfRule>
  </conditionalFormatting>
  <conditionalFormatting sqref="P112:P115">
    <cfRule type="containsText" dxfId="111" priority="104" operator="containsText" text="Bad">
      <formula>NOT(ISERROR(SEARCH("Bad",P112)))</formula>
    </cfRule>
  </conditionalFormatting>
  <conditionalFormatting sqref="P112:P115">
    <cfRule type="containsText" dxfId="110" priority="103" operator="containsText" text="Average">
      <formula>NOT(ISERROR(SEARCH("Average",P112)))</formula>
    </cfRule>
  </conditionalFormatting>
  <conditionalFormatting sqref="P112:P115">
    <cfRule type="containsText" dxfId="109" priority="101" operator="containsText" text="Excellent">
      <formula>NOT(ISERROR(SEARCH("Excellent",P112)))</formula>
    </cfRule>
    <cfRule type="containsText" dxfId="108" priority="102" operator="containsText" text="Good">
      <formula>NOT(ISERROR(SEARCH("Good",P112)))</formula>
    </cfRule>
  </conditionalFormatting>
  <conditionalFormatting sqref="O79:O80">
    <cfRule type="containsText" dxfId="107" priority="97" operator="containsText" text="Pending…">
      <formula>NOT(ISERROR(SEARCH("Pending…",O79)))</formula>
    </cfRule>
    <cfRule type="containsText" dxfId="106" priority="98" operator="containsText" text="Complete">
      <formula>NOT(ISERROR(SEARCH("Complete",O79)))</formula>
    </cfRule>
  </conditionalFormatting>
  <conditionalFormatting sqref="O82:O88">
    <cfRule type="containsText" dxfId="105" priority="95" operator="containsText" text="Pending…">
      <formula>NOT(ISERROR(SEARCH("Pending…",O82)))</formula>
    </cfRule>
    <cfRule type="containsText" dxfId="104" priority="96" operator="containsText" text="Complete">
      <formula>NOT(ISERROR(SEARCH("Complete",O82)))</formula>
    </cfRule>
  </conditionalFormatting>
  <conditionalFormatting sqref="O81">
    <cfRule type="containsText" dxfId="103" priority="93" operator="containsText" text="Pending…">
      <formula>NOT(ISERROR(SEARCH("Pending…",O81)))</formula>
    </cfRule>
    <cfRule type="containsText" dxfId="102" priority="94" operator="containsText" text="Complete">
      <formula>NOT(ISERROR(SEARCH("Complete",O81)))</formula>
    </cfRule>
  </conditionalFormatting>
  <conditionalFormatting sqref="O90:O94">
    <cfRule type="containsText" dxfId="101" priority="91" operator="containsText" text="Pending…">
      <formula>NOT(ISERROR(SEARCH("Pending…",O90)))</formula>
    </cfRule>
    <cfRule type="containsText" dxfId="100" priority="92" operator="containsText" text="Complete">
      <formula>NOT(ISERROR(SEARCH("Complete",O90)))</formula>
    </cfRule>
  </conditionalFormatting>
  <conditionalFormatting sqref="O96:O101">
    <cfRule type="containsText" dxfId="99" priority="89" operator="containsText" text="Pending…">
      <formula>NOT(ISERROR(SEARCH("Pending…",O96)))</formula>
    </cfRule>
    <cfRule type="containsText" dxfId="98" priority="90" operator="containsText" text="Complete">
      <formula>NOT(ISERROR(SEARCH("Complete",O96)))</formula>
    </cfRule>
  </conditionalFormatting>
  <conditionalFormatting sqref="O117 O113:O115 O109:O111 O106:O107 O103:O104">
    <cfRule type="containsText" dxfId="97" priority="87" operator="containsText" text="Pending…">
      <formula>NOT(ISERROR(SEARCH("Pending…",O103)))</formula>
    </cfRule>
    <cfRule type="containsText" dxfId="96" priority="88" operator="containsText" text="Complete">
      <formula>NOT(ISERROR(SEARCH("Complete",O103)))</formula>
    </cfRule>
  </conditionalFormatting>
  <conditionalFormatting sqref="P146">
    <cfRule type="containsText" dxfId="95" priority="86" operator="containsText" text="Bad">
      <formula>NOT(ISERROR(SEARCH("Bad",P146)))</formula>
    </cfRule>
  </conditionalFormatting>
  <conditionalFormatting sqref="P146">
    <cfRule type="containsText" dxfId="94" priority="85" operator="containsText" text="Average">
      <formula>NOT(ISERROR(SEARCH("Average",P146)))</formula>
    </cfRule>
  </conditionalFormatting>
  <conditionalFormatting sqref="P146">
    <cfRule type="containsText" dxfId="93" priority="83" operator="containsText" text="Excellent">
      <formula>NOT(ISERROR(SEARCH("Excellent",P146)))</formula>
    </cfRule>
    <cfRule type="containsText" dxfId="92" priority="84" operator="containsText" text="Good">
      <formula>NOT(ISERROR(SEARCH("Good",P146)))</formula>
    </cfRule>
  </conditionalFormatting>
  <conditionalFormatting sqref="O161">
    <cfRule type="containsText" dxfId="91" priority="61" operator="containsText" text="Pending…">
      <formula>NOT(ISERROR(SEARCH("Pending…",O161)))</formula>
    </cfRule>
    <cfRule type="containsText" dxfId="90" priority="62" operator="containsText" text="Complete">
      <formula>NOT(ISERROR(SEARCH("Complete",O161)))</formula>
    </cfRule>
  </conditionalFormatting>
  <conditionalFormatting sqref="O121:O123">
    <cfRule type="containsText" dxfId="89" priority="79" operator="containsText" text="Pending…">
      <formula>NOT(ISERROR(SEARCH("Pending…",O121)))</formula>
    </cfRule>
    <cfRule type="containsText" dxfId="88" priority="80" operator="containsText" text="Complete">
      <formula>NOT(ISERROR(SEARCH("Complete",O121)))</formula>
    </cfRule>
  </conditionalFormatting>
  <conditionalFormatting sqref="O125:O126">
    <cfRule type="containsText" dxfId="87" priority="77" operator="containsText" text="Pending…">
      <formula>NOT(ISERROR(SEARCH("Pending…",O125)))</formula>
    </cfRule>
    <cfRule type="containsText" dxfId="86" priority="78" operator="containsText" text="Complete">
      <formula>NOT(ISERROR(SEARCH("Complete",O125)))</formula>
    </cfRule>
  </conditionalFormatting>
  <conditionalFormatting sqref="O128:O130">
    <cfRule type="containsText" dxfId="85" priority="75" operator="containsText" text="Pending…">
      <formula>NOT(ISERROR(SEARCH("Pending…",O128)))</formula>
    </cfRule>
    <cfRule type="containsText" dxfId="84" priority="76" operator="containsText" text="Complete">
      <formula>NOT(ISERROR(SEARCH("Complete",O128)))</formula>
    </cfRule>
  </conditionalFormatting>
  <conditionalFormatting sqref="O132:O135">
    <cfRule type="containsText" dxfId="83" priority="73" operator="containsText" text="Pending…">
      <formula>NOT(ISERROR(SEARCH("Pending…",O132)))</formula>
    </cfRule>
    <cfRule type="containsText" dxfId="82" priority="74" operator="containsText" text="Complete">
      <formula>NOT(ISERROR(SEARCH("Complete",O132)))</formula>
    </cfRule>
  </conditionalFormatting>
  <conditionalFormatting sqref="O137">
    <cfRule type="containsText" dxfId="81" priority="71" operator="containsText" text="Pending…">
      <formula>NOT(ISERROR(SEARCH("Pending…",O137)))</formula>
    </cfRule>
    <cfRule type="containsText" dxfId="80" priority="72" operator="containsText" text="Complete">
      <formula>NOT(ISERROR(SEARCH("Complete",O137)))</formula>
    </cfRule>
  </conditionalFormatting>
  <conditionalFormatting sqref="O139:O140">
    <cfRule type="containsText" dxfId="79" priority="69" operator="containsText" text="Pending…">
      <formula>NOT(ISERROR(SEARCH("Pending…",O139)))</formula>
    </cfRule>
    <cfRule type="containsText" dxfId="78" priority="70" operator="containsText" text="Complete">
      <formula>NOT(ISERROR(SEARCH("Complete",O139)))</formula>
    </cfRule>
  </conditionalFormatting>
  <conditionalFormatting sqref="O142:O146">
    <cfRule type="containsText" dxfId="77" priority="67" operator="containsText" text="Pending…">
      <formula>NOT(ISERROR(SEARCH("Pending…",O142)))</formula>
    </cfRule>
    <cfRule type="containsText" dxfId="76" priority="68" operator="containsText" text="Complete">
      <formula>NOT(ISERROR(SEARCH("Complete",O142)))</formula>
    </cfRule>
  </conditionalFormatting>
  <conditionalFormatting sqref="O148:O154">
    <cfRule type="containsText" dxfId="75" priority="65" operator="containsText" text="Pending…">
      <formula>NOT(ISERROR(SEARCH("Pending…",O148)))</formula>
    </cfRule>
    <cfRule type="containsText" dxfId="74" priority="66" operator="containsText" text="Complete">
      <formula>NOT(ISERROR(SEARCH("Complete",O148)))</formula>
    </cfRule>
  </conditionalFormatting>
  <conditionalFormatting sqref="O156:O159">
    <cfRule type="containsText" dxfId="73" priority="63" operator="containsText" text="Pending…">
      <formula>NOT(ISERROR(SEARCH("Pending…",O156)))</formula>
    </cfRule>
    <cfRule type="containsText" dxfId="72" priority="64" operator="containsText" text="Complete">
      <formula>NOT(ISERROR(SEARCH("Complete",O156)))</formula>
    </cfRule>
  </conditionalFormatting>
  <conditionalFormatting sqref="O163:O164">
    <cfRule type="containsText" dxfId="71" priority="59" operator="containsText" text="Pending…">
      <formula>NOT(ISERROR(SEARCH("Pending…",O163)))</formula>
    </cfRule>
    <cfRule type="containsText" dxfId="70" priority="60" operator="containsText" text="Complete">
      <formula>NOT(ISERROR(SEARCH("Complete",O163)))</formula>
    </cfRule>
  </conditionalFormatting>
  <conditionalFormatting sqref="O166:O167">
    <cfRule type="containsText" dxfId="69" priority="57" operator="containsText" text="Pending…">
      <formula>NOT(ISERROR(SEARCH("Pending…",O166)))</formula>
    </cfRule>
    <cfRule type="containsText" dxfId="68" priority="58" operator="containsText" text="Complete">
      <formula>NOT(ISERROR(SEARCH("Complete",O166)))</formula>
    </cfRule>
  </conditionalFormatting>
  <conditionalFormatting sqref="O169">
    <cfRule type="containsText" dxfId="67" priority="55" operator="containsText" text="Pending…">
      <formula>NOT(ISERROR(SEARCH("Pending…",O169)))</formula>
    </cfRule>
    <cfRule type="containsText" dxfId="66" priority="56" operator="containsText" text="Complete">
      <formula>NOT(ISERROR(SEARCH("Complete",O169)))</formula>
    </cfRule>
  </conditionalFormatting>
  <conditionalFormatting sqref="O171">
    <cfRule type="containsText" dxfId="65" priority="53" operator="containsText" text="Pending…">
      <formula>NOT(ISERROR(SEARCH("Pending…",O171)))</formula>
    </cfRule>
    <cfRule type="containsText" dxfId="64" priority="54" operator="containsText" text="Complete">
      <formula>NOT(ISERROR(SEARCH("Complete",O171)))</formula>
    </cfRule>
  </conditionalFormatting>
  <conditionalFormatting sqref="O172">
    <cfRule type="containsText" dxfId="63" priority="51" operator="containsText" text="Pending…">
      <formula>NOT(ISERROR(SEARCH("Pending…",O172)))</formula>
    </cfRule>
    <cfRule type="containsText" dxfId="62" priority="52" operator="containsText" text="Complete">
      <formula>NOT(ISERROR(SEARCH("Complete",O172)))</formula>
    </cfRule>
  </conditionalFormatting>
  <conditionalFormatting sqref="O120">
    <cfRule type="containsText" dxfId="61" priority="49" operator="containsText" text="Pending…">
      <formula>NOT(ISERROR(SEARCH("Pending…",O120)))</formula>
    </cfRule>
    <cfRule type="containsText" dxfId="60" priority="50" operator="containsText" text="Complete">
      <formula>NOT(ISERROR(SEARCH("Complete",O120)))</formula>
    </cfRule>
  </conditionalFormatting>
  <conditionalFormatting sqref="P179">
    <cfRule type="containsText" dxfId="59" priority="46" operator="containsText" text="Bad">
      <formula>NOT(ISERROR(SEARCH("Bad",P179)))</formula>
    </cfRule>
  </conditionalFormatting>
  <conditionalFormatting sqref="P179">
    <cfRule type="containsText" dxfId="58" priority="45" operator="containsText" text="Average">
      <formula>NOT(ISERROR(SEARCH("Average",P179)))</formula>
    </cfRule>
  </conditionalFormatting>
  <conditionalFormatting sqref="P179">
    <cfRule type="containsText" dxfId="57" priority="43" operator="containsText" text="Excellent">
      <formula>NOT(ISERROR(SEARCH("Excellent",P179)))</formula>
    </cfRule>
    <cfRule type="containsText" dxfId="56" priority="44" operator="containsText" text="Good">
      <formula>NOT(ISERROR(SEARCH("Good",P179)))</formula>
    </cfRule>
  </conditionalFormatting>
  <conditionalFormatting sqref="P180">
    <cfRule type="containsText" dxfId="55" priority="40" operator="containsText" text="Bad">
      <formula>NOT(ISERROR(SEARCH("Bad",P180)))</formula>
    </cfRule>
  </conditionalFormatting>
  <conditionalFormatting sqref="P180">
    <cfRule type="containsText" dxfId="54" priority="39" operator="containsText" text="Average">
      <formula>NOT(ISERROR(SEARCH("Average",P180)))</formula>
    </cfRule>
  </conditionalFormatting>
  <conditionalFormatting sqref="P180">
    <cfRule type="containsText" dxfId="53" priority="37" operator="containsText" text="Excellent">
      <formula>NOT(ISERROR(SEARCH("Excellent",P180)))</formula>
    </cfRule>
    <cfRule type="containsText" dxfId="52" priority="38" operator="containsText" text="Good">
      <formula>NOT(ISERROR(SEARCH("Good",P180)))</formula>
    </cfRule>
  </conditionalFormatting>
  <conditionalFormatting sqref="P184">
    <cfRule type="containsText" dxfId="51" priority="34" operator="containsText" text="Bad">
      <formula>NOT(ISERROR(SEARCH("Bad",P184)))</formula>
    </cfRule>
  </conditionalFormatting>
  <conditionalFormatting sqref="P184">
    <cfRule type="containsText" dxfId="50" priority="33" operator="containsText" text="Average">
      <formula>NOT(ISERROR(SEARCH("Average",P184)))</formula>
    </cfRule>
  </conditionalFormatting>
  <conditionalFormatting sqref="P184">
    <cfRule type="containsText" dxfId="49" priority="31" operator="containsText" text="Excellent">
      <formula>NOT(ISERROR(SEARCH("Excellent",P184)))</formula>
    </cfRule>
    <cfRule type="containsText" dxfId="48" priority="32" operator="containsText" text="Good">
      <formula>NOT(ISERROR(SEARCH("Good",P184)))</formula>
    </cfRule>
  </conditionalFormatting>
  <conditionalFormatting sqref="O176:O180">
    <cfRule type="containsText" dxfId="47" priority="23" operator="containsText" text="Pending…">
      <formula>NOT(ISERROR(SEARCH("Pending…",O176)))</formula>
    </cfRule>
    <cfRule type="containsText" dxfId="46" priority="24" operator="containsText" text="Complete">
      <formula>NOT(ISERROR(SEARCH("Complete",O176)))</formula>
    </cfRule>
  </conditionalFormatting>
  <conditionalFormatting sqref="P191">
    <cfRule type="containsText" dxfId="45" priority="28" operator="containsText" text="Bad">
      <formula>NOT(ISERROR(SEARCH("Bad",P191)))</formula>
    </cfRule>
  </conditionalFormatting>
  <conditionalFormatting sqref="P191">
    <cfRule type="containsText" dxfId="44" priority="27" operator="containsText" text="Average">
      <formula>NOT(ISERROR(SEARCH("Average",P191)))</formula>
    </cfRule>
  </conditionalFormatting>
  <conditionalFormatting sqref="P191">
    <cfRule type="containsText" dxfId="43" priority="25" operator="containsText" text="Excellent">
      <formula>NOT(ISERROR(SEARCH("Excellent",P191)))</formula>
    </cfRule>
    <cfRule type="containsText" dxfId="42" priority="26" operator="containsText" text="Good">
      <formula>NOT(ISERROR(SEARCH("Good",P191)))</formula>
    </cfRule>
  </conditionalFormatting>
  <conditionalFormatting sqref="O182:O184">
    <cfRule type="containsText" dxfId="41" priority="21" operator="containsText" text="Pending…">
      <formula>NOT(ISERROR(SEARCH("Pending…",O182)))</formula>
    </cfRule>
    <cfRule type="containsText" dxfId="40" priority="22" operator="containsText" text="Complete">
      <formula>NOT(ISERROR(SEARCH("Complete",O182)))</formula>
    </cfRule>
  </conditionalFormatting>
  <conditionalFormatting sqref="O186:O187">
    <cfRule type="containsText" dxfId="39" priority="19" operator="containsText" text="Pending…">
      <formula>NOT(ISERROR(SEARCH("Pending…",O186)))</formula>
    </cfRule>
    <cfRule type="containsText" dxfId="38" priority="20" operator="containsText" text="Complete">
      <formula>NOT(ISERROR(SEARCH("Complete",O186)))</formula>
    </cfRule>
  </conditionalFormatting>
  <conditionalFormatting sqref="O189:O191">
    <cfRule type="containsText" dxfId="37" priority="17" operator="containsText" text="Pending…">
      <formula>NOT(ISERROR(SEARCH("Pending…",O189)))</formula>
    </cfRule>
    <cfRule type="containsText" dxfId="36" priority="18" operator="containsText" text="Complete">
      <formula>NOT(ISERROR(SEARCH("Complete",O189)))</formula>
    </cfRule>
  </conditionalFormatting>
  <conditionalFormatting sqref="O193:O196">
    <cfRule type="containsText" dxfId="35" priority="15" operator="containsText" text="Pending…">
      <formula>NOT(ISERROR(SEARCH("Pending…",O193)))</formula>
    </cfRule>
    <cfRule type="containsText" dxfId="34" priority="16" operator="containsText" text="Complete">
      <formula>NOT(ISERROR(SEARCH("Complete",O193)))</formula>
    </cfRule>
  </conditionalFormatting>
  <conditionalFormatting sqref="O198:O199">
    <cfRule type="containsText" dxfId="33" priority="13" operator="containsText" text="Pending…">
      <formula>NOT(ISERROR(SEARCH("Pending…",O198)))</formula>
    </cfRule>
    <cfRule type="containsText" dxfId="32" priority="14" operator="containsText" text="Complete">
      <formula>NOT(ISERROR(SEARCH("Complete",O198)))</formula>
    </cfRule>
  </conditionalFormatting>
  <conditionalFormatting sqref="O207:O208 O205 O203 O210:O213">
    <cfRule type="containsText" dxfId="31" priority="11" operator="containsText" text="Pending…">
      <formula>NOT(ISERROR(SEARCH("Pending…",O203)))</formula>
    </cfRule>
    <cfRule type="containsText" dxfId="30" priority="12" operator="containsText" text="Complete">
      <formula>NOT(ISERROR(SEARCH("Complete",O203)))</formula>
    </cfRule>
  </conditionalFormatting>
  <conditionalFormatting sqref="O215:O217">
    <cfRule type="containsText" dxfId="29" priority="9" operator="containsText" text="Pending…">
      <formula>NOT(ISERROR(SEARCH("Pending…",O215)))</formula>
    </cfRule>
    <cfRule type="containsText" dxfId="28" priority="10" operator="containsText" text="Complete">
      <formula>NOT(ISERROR(SEARCH("Complete",O215)))</formula>
    </cfRule>
  </conditionalFormatting>
  <conditionalFormatting sqref="O219:O222">
    <cfRule type="containsText" dxfId="27" priority="7" operator="containsText" text="Pending…">
      <formula>NOT(ISERROR(SEARCH("Pending…",O219)))</formula>
    </cfRule>
    <cfRule type="containsText" dxfId="26" priority="8" operator="containsText" text="Complete">
      <formula>NOT(ISERROR(SEARCH("Complete",O219)))</formula>
    </cfRule>
  </conditionalFormatting>
  <conditionalFormatting sqref="O224:O226">
    <cfRule type="containsText" dxfId="25" priority="5" operator="containsText" text="Pending…">
      <formula>NOT(ISERROR(SEARCH("Pending…",O224)))</formula>
    </cfRule>
    <cfRule type="containsText" dxfId="24" priority="6" operator="containsText" text="Complete">
      <formula>NOT(ISERROR(SEARCH("Complete",O224)))</formula>
    </cfRule>
  </conditionalFormatting>
  <conditionalFormatting sqref="O228:O229">
    <cfRule type="containsText" dxfId="23" priority="3" operator="containsText" text="Pending…">
      <formula>NOT(ISERROR(SEARCH("Pending…",O228)))</formula>
    </cfRule>
    <cfRule type="containsText" dxfId="22" priority="4" operator="containsText" text="Complete">
      <formula>NOT(ISERROR(SEARCH("Complete",O228)))</formula>
    </cfRule>
  </conditionalFormatting>
  <conditionalFormatting sqref="O237 O235 O233">
    <cfRule type="containsText" dxfId="21" priority="1" operator="containsText" text="Pending…">
      <formula>NOT(ISERROR(SEARCH("Pending…",O233)))</formula>
    </cfRule>
    <cfRule type="containsText" dxfId="20" priority="2" operator="containsText" text="Complete">
      <formula>NOT(ISERROR(SEARCH("Complete",O233)))</formula>
    </cfRule>
  </conditionalFormatting>
  <pageMargins left="0.7" right="0.7" top="0.75" bottom="0.75" header="0.3" footer="0.3"/>
  <pageSetup paperSize="9" orientation="landscape" r:id="rId1"/>
  <headerFooter>
    <oddHeader>&amp;C&amp;G&amp;RDraft</oddHeader>
    <oddFooter>&amp;LDraft&amp;CDraft&amp;RDraft</oddFooter>
  </headerFooter>
  <ignoredErrors>
    <ignoredError sqref="L203:M203 O203 L233:M233 L235:M235 O233 O235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"/>
  <sheetViews>
    <sheetView showGridLines="0" showRowColHeaders="0" view="pageLayout" topLeftCell="B1" zoomScaleNormal="124" workbookViewId="0">
      <selection activeCell="O4" sqref="O4"/>
    </sheetView>
  </sheetViews>
  <sheetFormatPr defaultColWidth="9.140625" defaultRowHeight="15" x14ac:dyDescent="0.25"/>
  <cols>
    <col min="1" max="4" width="9.140625" style="4"/>
    <col min="5" max="5" width="7.42578125" style="4" customWidth="1"/>
    <col min="6" max="6" width="5.7109375" style="4" customWidth="1"/>
    <col min="7" max="7" width="0.7109375" style="4" customWidth="1"/>
    <col min="8" max="8" width="2.85546875" style="4" hidden="1" customWidth="1"/>
    <col min="9" max="9" width="0.140625" style="4" hidden="1" customWidth="1"/>
    <col min="10" max="10" width="5.85546875" style="4" customWidth="1"/>
    <col min="11" max="11" width="12.28515625" style="4" customWidth="1"/>
    <col min="12" max="12" width="12.140625" style="4" customWidth="1"/>
    <col min="13" max="13" width="13.85546875" style="4" customWidth="1"/>
    <col min="14" max="14" width="14.5703125" style="4" customWidth="1"/>
    <col min="15" max="16384" width="9.140625" style="4"/>
  </cols>
  <sheetData>
    <row r="2" spans="2:15" ht="28.9" x14ac:dyDescent="0.3">
      <c r="B2" s="425" t="s">
        <v>1514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2:15" thickBot="1" x14ac:dyDescent="0.35"/>
    <row r="4" spans="2:15" ht="31.9" thickBot="1" x14ac:dyDescent="0.35">
      <c r="B4" s="427" t="s">
        <v>1515</v>
      </c>
      <c r="C4" s="428"/>
      <c r="D4" s="428"/>
      <c r="E4" s="428"/>
      <c r="F4" s="428"/>
      <c r="G4" s="428"/>
      <c r="H4" s="428"/>
      <c r="I4" s="428"/>
      <c r="J4" s="428"/>
      <c r="K4" s="261" t="s">
        <v>1397</v>
      </c>
      <c r="L4" s="261" t="s">
        <v>1506</v>
      </c>
      <c r="M4" s="262" t="s">
        <v>1507</v>
      </c>
      <c r="N4" s="263" t="s">
        <v>1508</v>
      </c>
      <c r="O4" s="264" t="s">
        <v>1516</v>
      </c>
    </row>
    <row r="5" spans="2:15" ht="23.45" x14ac:dyDescent="0.3">
      <c r="B5" s="429" t="s">
        <v>1517</v>
      </c>
      <c r="C5" s="430"/>
      <c r="D5" s="430"/>
      <c r="E5" s="430"/>
      <c r="F5" s="430"/>
      <c r="G5" s="430"/>
      <c r="H5" s="430"/>
      <c r="I5" s="430"/>
      <c r="J5" s="430"/>
      <c r="K5" s="265">
        <f>Summary!L6</f>
        <v>115</v>
      </c>
      <c r="L5" s="265">
        <f>Summary!M6</f>
        <v>0</v>
      </c>
      <c r="M5" s="266">
        <f>Summary!N6</f>
        <v>0</v>
      </c>
      <c r="N5" s="267" t="str">
        <f>Summary!O6</f>
        <v>Pending…</v>
      </c>
      <c r="O5" s="297" t="str">
        <f>Summary!P6</f>
        <v/>
      </c>
    </row>
    <row r="6" spans="2:15" ht="23.45" x14ac:dyDescent="0.3">
      <c r="B6" s="423" t="s">
        <v>1518</v>
      </c>
      <c r="C6" s="424"/>
      <c r="D6" s="424"/>
      <c r="E6" s="424"/>
      <c r="F6" s="424"/>
      <c r="G6" s="424"/>
      <c r="H6" s="424"/>
      <c r="I6" s="424"/>
      <c r="J6" s="424"/>
      <c r="K6" s="238">
        <f>Summary!L12</f>
        <v>322</v>
      </c>
      <c r="L6" s="238">
        <f>Summary!M12</f>
        <v>0</v>
      </c>
      <c r="M6" s="239">
        <f>Summary!N12</f>
        <v>0</v>
      </c>
      <c r="N6" s="268" t="str">
        <f>Summary!O12</f>
        <v>Pending…</v>
      </c>
      <c r="O6" s="297" t="str">
        <f>Summary!P12</f>
        <v/>
      </c>
    </row>
    <row r="7" spans="2:15" ht="23.25" x14ac:dyDescent="0.25">
      <c r="B7" s="423" t="s">
        <v>1519</v>
      </c>
      <c r="C7" s="424"/>
      <c r="D7" s="424"/>
      <c r="E7" s="424"/>
      <c r="F7" s="424"/>
      <c r="G7" s="424"/>
      <c r="H7" s="424"/>
      <c r="I7" s="424"/>
      <c r="J7" s="424"/>
      <c r="K7" s="238">
        <f>Summary!L37</f>
        <v>1432</v>
      </c>
      <c r="L7" s="238">
        <f>Summary!M37</f>
        <v>0</v>
      </c>
      <c r="M7" s="239">
        <f>Summary!N37</f>
        <v>0</v>
      </c>
      <c r="N7" s="268" t="str">
        <f>Summary!O37</f>
        <v>Pending…</v>
      </c>
      <c r="O7" s="297" t="str">
        <f>Summary!P37</f>
        <v/>
      </c>
    </row>
    <row r="8" spans="2:15" ht="23.25" x14ac:dyDescent="0.25">
      <c r="B8" s="423" t="s">
        <v>1520</v>
      </c>
      <c r="C8" s="424"/>
      <c r="D8" s="424"/>
      <c r="E8" s="424"/>
      <c r="F8" s="424"/>
      <c r="G8" s="424"/>
      <c r="H8" s="424"/>
      <c r="I8" s="424"/>
      <c r="J8" s="424"/>
      <c r="K8" s="238">
        <f>Summary!L77</f>
        <v>472</v>
      </c>
      <c r="L8" s="238">
        <f>Summary!M77</f>
        <v>0</v>
      </c>
      <c r="M8" s="239">
        <f>Summary!N77</f>
        <v>0</v>
      </c>
      <c r="N8" s="268" t="str">
        <f>Summary!O77</f>
        <v>Pending…</v>
      </c>
      <c r="O8" s="297" t="str">
        <f>Summary!P77</f>
        <v/>
      </c>
    </row>
    <row r="9" spans="2:15" ht="23.25" x14ac:dyDescent="0.25">
      <c r="B9" s="423" t="s">
        <v>1521</v>
      </c>
      <c r="C9" s="424"/>
      <c r="D9" s="424"/>
      <c r="E9" s="424"/>
      <c r="F9" s="424"/>
      <c r="G9" s="424"/>
      <c r="H9" s="424"/>
      <c r="I9" s="424"/>
      <c r="J9" s="424"/>
      <c r="K9" s="238">
        <f>Summary!L119</f>
        <v>879</v>
      </c>
      <c r="L9" s="238">
        <f>Summary!M119</f>
        <v>0</v>
      </c>
      <c r="M9" s="239">
        <f>Summary!N119</f>
        <v>0</v>
      </c>
      <c r="N9" s="268" t="str">
        <f>Summary!O119</f>
        <v>Pending…</v>
      </c>
      <c r="O9" s="297" t="str">
        <f>Summary!P119</f>
        <v/>
      </c>
    </row>
    <row r="10" spans="2:15" ht="23.25" x14ac:dyDescent="0.25">
      <c r="B10" s="431" t="s">
        <v>1522</v>
      </c>
      <c r="C10" s="421"/>
      <c r="D10" s="421"/>
      <c r="E10" s="421"/>
      <c r="F10" s="421"/>
      <c r="G10" s="421"/>
      <c r="H10" s="421"/>
      <c r="I10" s="421"/>
      <c r="J10" s="422"/>
      <c r="K10" s="246">
        <f>Summary!L174</f>
        <v>499</v>
      </c>
      <c r="L10" s="246">
        <f>Summary!M174</f>
        <v>0</v>
      </c>
      <c r="M10" s="239">
        <f>Summary!N174</f>
        <v>0</v>
      </c>
      <c r="N10" s="268" t="str">
        <f>Summary!O174</f>
        <v>Pending…</v>
      </c>
      <c r="O10" s="297" t="str">
        <f>Summary!P174</f>
        <v/>
      </c>
    </row>
    <row r="11" spans="2:15" ht="23.25" x14ac:dyDescent="0.25">
      <c r="B11" s="431" t="s">
        <v>1523</v>
      </c>
      <c r="C11" s="421"/>
      <c r="D11" s="421"/>
      <c r="E11" s="421"/>
      <c r="F11" s="421"/>
      <c r="G11" s="421"/>
      <c r="H11" s="421"/>
      <c r="I11" s="421"/>
      <c r="J11" s="422"/>
      <c r="K11" s="246">
        <f>Summary!L201</f>
        <v>290</v>
      </c>
      <c r="L11" s="246">
        <f>Summary!M201</f>
        <v>0</v>
      </c>
      <c r="M11" s="239">
        <f>Summary!N201</f>
        <v>0</v>
      </c>
      <c r="N11" s="268" t="str">
        <f>Summary!O201</f>
        <v>Pending…</v>
      </c>
      <c r="O11" s="297" t="str">
        <f>Summary!P201</f>
        <v/>
      </c>
    </row>
    <row r="12" spans="2:15" ht="24" thickBot="1" x14ac:dyDescent="0.3">
      <c r="B12" s="432" t="s">
        <v>1524</v>
      </c>
      <c r="C12" s="433"/>
      <c r="D12" s="433"/>
      <c r="E12" s="433"/>
      <c r="F12" s="433"/>
      <c r="G12" s="433"/>
      <c r="H12" s="433"/>
      <c r="I12" s="433"/>
      <c r="J12" s="434"/>
      <c r="K12" s="269">
        <f>Summary!L231</f>
        <v>70</v>
      </c>
      <c r="L12" s="269">
        <f>Summary!M231</f>
        <v>0</v>
      </c>
      <c r="M12" s="270">
        <f>Summary!N231</f>
        <v>0</v>
      </c>
      <c r="N12" s="271" t="str">
        <f>Summary!O231</f>
        <v>Pending…</v>
      </c>
      <c r="O12" s="297" t="str">
        <f>Summary!P231</f>
        <v/>
      </c>
    </row>
    <row r="13" spans="2:15" ht="24" thickBot="1" x14ac:dyDescent="0.3">
      <c r="B13" s="435" t="s">
        <v>1525</v>
      </c>
      <c r="C13" s="436"/>
      <c r="D13" s="436"/>
      <c r="E13" s="436"/>
      <c r="F13" s="436"/>
      <c r="G13" s="436"/>
      <c r="H13" s="436"/>
      <c r="I13" s="436"/>
      <c r="J13" s="436"/>
      <c r="K13" s="272">
        <f>SUM(K5:K12)</f>
        <v>4079</v>
      </c>
      <c r="L13" s="272">
        <f>SUM(L5:L12)</f>
        <v>0</v>
      </c>
      <c r="M13" s="273">
        <f>L13/K13</f>
        <v>0</v>
      </c>
      <c r="N13" s="274" t="str">
        <f>IF(COUNTIF(N5:N12,"Pending…")&gt;0,"Pending…","Complete")</f>
        <v>Pending…</v>
      </c>
      <c r="O13" s="298" t="str">
        <f>IF(N13="Pending…","",IF(O13&gt;Settings!$D$7,"Excellent",IF(O13&gt;Settings!$D$6,"Good",IF(O13&gt;Settings!$D$5,"Average","Bad"))))</f>
        <v/>
      </c>
    </row>
  </sheetData>
  <sheetProtection algorithmName="SHA-512" hashValue="IaZDVXm6TIqmPOwL0yszJKySPEnuzM7p6t2CWxRTvFXl0yaEdbyg72hX5T3M21+HVekimkWvXN3oRfuMoA0k1Q==" saltValue="9Af7VL7F5VI9PpKWw+Hi+Q==" spinCount="100000" sheet="1" objects="1" scenarios="1" selectLockedCells="1"/>
  <mergeCells count="11">
    <mergeCell ref="B9:J9"/>
    <mergeCell ref="B10:J10"/>
    <mergeCell ref="B11:J11"/>
    <mergeCell ref="B12:J12"/>
    <mergeCell ref="B13:J13"/>
    <mergeCell ref="B8:J8"/>
    <mergeCell ref="B2:O2"/>
    <mergeCell ref="B4:J4"/>
    <mergeCell ref="B5:J5"/>
    <mergeCell ref="B6:J6"/>
    <mergeCell ref="B7:J7"/>
  </mergeCells>
  <conditionalFormatting sqref="N5:N12">
    <cfRule type="containsText" dxfId="19" priority="7" operator="containsText" text="Pending…">
      <formula>NOT(ISERROR(SEARCH("Pending…",N5)))</formula>
    </cfRule>
    <cfRule type="containsText" dxfId="18" priority="8" operator="containsText" text="Complete">
      <formula>NOT(ISERROR(SEARCH("Complete",N5)))</formula>
    </cfRule>
  </conditionalFormatting>
  <conditionalFormatting sqref="N13">
    <cfRule type="containsText" dxfId="17" priority="5" operator="containsText" text="Complete">
      <formula>NOT(ISERROR(SEARCH("Complete",N13)))</formula>
    </cfRule>
    <cfRule type="containsText" dxfId="16" priority="6" operator="containsText" text="Pending…">
      <formula>NOT(ISERROR(SEARCH("Pending…",N13)))</formula>
    </cfRule>
  </conditionalFormatting>
  <conditionalFormatting sqref="O5:O13">
    <cfRule type="containsText" dxfId="15" priority="4" operator="containsText" text="Bad">
      <formula>NOT(ISERROR(SEARCH("Bad",O5)))</formula>
    </cfRule>
  </conditionalFormatting>
  <conditionalFormatting sqref="O5:O13">
    <cfRule type="containsText" dxfId="14" priority="3" operator="containsText" text="Average">
      <formula>NOT(ISERROR(SEARCH("Average",O5)))</formula>
    </cfRule>
  </conditionalFormatting>
  <conditionalFormatting sqref="O5:O13">
    <cfRule type="containsText" dxfId="13" priority="1" operator="containsText" text="Excellent">
      <formula>NOT(ISERROR(SEARCH("Excellent",O5)))</formula>
    </cfRule>
    <cfRule type="containsText" dxfId="12" priority="2" operator="containsText" text="Good">
      <formula>NOT(ISERROR(SEARCH("Good",O5)))</formula>
    </cfRule>
  </conditionalFormatting>
  <pageMargins left="0.7" right="0.7" top="0.75" bottom="0.75" header="0.3" footer="0.3"/>
  <pageSetup paperSize="9" orientation="landscape" r:id="rId1"/>
  <headerFooter>
    <oddHeader>&amp;C&amp;G&amp;RDraft</oddHeader>
    <oddFooter>&amp;LDraft&amp;CDraft&amp;RDraft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showGridLines="0" showRowColHeaders="0" tabSelected="1" view="pageLayout" zoomScaleNormal="148" workbookViewId="0">
      <selection activeCell="C6" sqref="C6"/>
    </sheetView>
  </sheetViews>
  <sheetFormatPr defaultColWidth="9.140625" defaultRowHeight="15" x14ac:dyDescent="0.25"/>
  <cols>
    <col min="1" max="1" width="9.140625" style="4"/>
    <col min="2" max="2" width="10.42578125" style="4" customWidth="1"/>
    <col min="3" max="3" width="9.140625" style="4"/>
    <col min="4" max="4" width="10.140625" style="4" bestFit="1" customWidth="1"/>
    <col min="5" max="16384" width="9.140625" style="4"/>
  </cols>
  <sheetData>
    <row r="2" spans="1:4" ht="14.45" x14ac:dyDescent="0.3">
      <c r="B2" s="275" t="s">
        <v>1526</v>
      </c>
      <c r="C2" s="275"/>
      <c r="D2" s="275"/>
    </row>
    <row r="4" spans="1:4" ht="14.45" x14ac:dyDescent="0.3">
      <c r="C4" s="276" t="s">
        <v>1527</v>
      </c>
      <c r="D4" s="277" t="s">
        <v>1528</v>
      </c>
    </row>
    <row r="5" spans="1:4" ht="15.6" x14ac:dyDescent="0.3">
      <c r="B5" s="240" t="s">
        <v>1529</v>
      </c>
      <c r="C5" s="278">
        <v>0</v>
      </c>
      <c r="D5" s="279">
        <f>C6-0.01%</f>
        <v>0.2999</v>
      </c>
    </row>
    <row r="6" spans="1:4" ht="15.6" x14ac:dyDescent="0.3">
      <c r="B6" s="240" t="s">
        <v>1530</v>
      </c>
      <c r="C6" s="280">
        <v>0.3</v>
      </c>
      <c r="D6" s="281">
        <f t="shared" ref="D6:D7" si="0">C7-0.01%</f>
        <v>0.49990000000000001</v>
      </c>
    </row>
    <row r="7" spans="1:4" ht="15.6" x14ac:dyDescent="0.3">
      <c r="B7" s="240" t="s">
        <v>1531</v>
      </c>
      <c r="C7" s="280">
        <v>0.5</v>
      </c>
      <c r="D7" s="281">
        <f t="shared" si="0"/>
        <v>0.79990000000000006</v>
      </c>
    </row>
    <row r="8" spans="1:4" ht="15.75" x14ac:dyDescent="0.25">
      <c r="A8" s="282"/>
      <c r="B8" s="240" t="s">
        <v>1532</v>
      </c>
      <c r="C8" s="283">
        <v>0.8</v>
      </c>
      <c r="D8" s="284">
        <v>1</v>
      </c>
    </row>
  </sheetData>
  <sheetProtection algorithmName="SHA-512" hashValue="fR+AVRukXm1f12yPcn+NSJ1FGMBFA2ktvnHcrJWQIM1/ZayL6JSeF4d6U3v05SVOBE5AAt8zk5rA/KJDE8MePg==" saltValue="rZnp/vQBPcCp3MUkc0OmBw==" spinCount="100000" sheet="1" objects="1" scenarios="1" selectLockedCells="1"/>
  <conditionalFormatting sqref="B6">
    <cfRule type="containsText" dxfId="11" priority="12" operator="containsText" text="Bad">
      <formula>NOT(ISERROR(SEARCH("Bad",B6)))</formula>
    </cfRule>
  </conditionalFormatting>
  <conditionalFormatting sqref="B6">
    <cfRule type="containsText" dxfId="10" priority="11" operator="containsText" text="Average">
      <formula>NOT(ISERROR(SEARCH("Average",B6)))</formula>
    </cfRule>
  </conditionalFormatting>
  <conditionalFormatting sqref="B5">
    <cfRule type="containsText" dxfId="9" priority="10" operator="containsText" text="Bad">
      <formula>NOT(ISERROR(SEARCH("Bad",B5)))</formula>
    </cfRule>
  </conditionalFormatting>
  <conditionalFormatting sqref="B5">
    <cfRule type="containsText" dxfId="8" priority="9" operator="containsText" text="Average">
      <formula>NOT(ISERROR(SEARCH("Average",B5)))</formula>
    </cfRule>
  </conditionalFormatting>
  <conditionalFormatting sqref="B7">
    <cfRule type="containsText" dxfId="7" priority="8" operator="containsText" text="Bad">
      <formula>NOT(ISERROR(SEARCH("Bad",B7)))</formula>
    </cfRule>
  </conditionalFormatting>
  <conditionalFormatting sqref="B7">
    <cfRule type="containsText" dxfId="6" priority="7" operator="containsText" text="Average">
      <formula>NOT(ISERROR(SEARCH("Average",B7)))</formula>
    </cfRule>
  </conditionalFormatting>
  <conditionalFormatting sqref="B7">
    <cfRule type="containsText" dxfId="5" priority="5" operator="containsText" text="Excellent">
      <formula>NOT(ISERROR(SEARCH("Excellent",B7)))</formula>
    </cfRule>
    <cfRule type="containsText" dxfId="4" priority="6" operator="containsText" text="Good">
      <formula>NOT(ISERROR(SEARCH("Good",B7)))</formula>
    </cfRule>
  </conditionalFormatting>
  <conditionalFormatting sqref="B8">
    <cfRule type="containsText" dxfId="3" priority="4" operator="containsText" text="Bad">
      <formula>NOT(ISERROR(SEARCH("Bad",B8)))</formula>
    </cfRule>
  </conditionalFormatting>
  <conditionalFormatting sqref="B8">
    <cfRule type="containsText" dxfId="2" priority="3" operator="containsText" text="Average">
      <formula>NOT(ISERROR(SEARCH("Average",B8)))</formula>
    </cfRule>
  </conditionalFormatting>
  <conditionalFormatting sqref="B8">
    <cfRule type="containsText" dxfId="1" priority="1" operator="containsText" text="Excellent">
      <formula>NOT(ISERROR(SEARCH("Excellent",B8)))</formula>
    </cfRule>
    <cfRule type="containsText" dxfId="0" priority="2" operator="containsText" text="Good">
      <formula>NOT(ISERROR(SEARCH("Good",B8)))</formula>
    </cfRule>
  </conditionalFormatting>
  <pageMargins left="0.7" right="0.7" top="0.75" bottom="0.75" header="0.3" footer="0.3"/>
  <pageSetup paperSize="9" orientation="landscape" r:id="rId1"/>
  <headerFooter>
    <oddHeader>&amp;LDraft&amp;C&amp;G&amp;RDraft</oddHeader>
    <oddFooter>&amp;LDraft&amp;CDraft&amp;RDraft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Quality Assessment Tool</vt:lpstr>
      <vt:lpstr>Summary</vt:lpstr>
      <vt:lpstr>Score Card</vt:lpstr>
      <vt:lpstr>Settings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Priyanga Senanayaka</dc:creator>
  <cp:lastModifiedBy>USER</cp:lastModifiedBy>
  <cp:lastPrinted>2021-03-03T04:16:03Z</cp:lastPrinted>
  <dcterms:created xsi:type="dcterms:W3CDTF">2013-11-19T23:36:15Z</dcterms:created>
  <dcterms:modified xsi:type="dcterms:W3CDTF">2021-03-03T04:57:46Z</dcterms:modified>
</cp:coreProperties>
</file>