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490" windowHeight="9735"/>
  </bookViews>
  <sheets>
    <sheet name="Quality Assessment Tool" sheetId="14" r:id="rId1"/>
    <sheet name="Summary" sheetId="15" r:id="rId2"/>
    <sheet name="Score Card" sheetId="17" r:id="rId3"/>
    <sheet name="Settings" sheetId="18" r:id="rId4"/>
  </sheets>
  <calcPr calcId="145621"/>
</workbook>
</file>

<file path=xl/calcChain.xml><?xml version="1.0" encoding="utf-8"?>
<calcChain xmlns="http://schemas.openxmlformats.org/spreadsheetml/2006/main">
  <c r="M172" i="15" l="1"/>
  <c r="M173" i="15"/>
  <c r="M174" i="15"/>
  <c r="M175" i="15"/>
  <c r="M176" i="15"/>
  <c r="O71" i="15" l="1"/>
  <c r="O70" i="15"/>
  <c r="O69" i="15"/>
  <c r="O68" i="15"/>
  <c r="O67" i="15"/>
  <c r="O65" i="15"/>
  <c r="O64" i="15"/>
  <c r="O63" i="15"/>
  <c r="O61" i="15"/>
  <c r="O60" i="15"/>
  <c r="O59" i="15"/>
  <c r="O58" i="15"/>
  <c r="O57" i="15"/>
  <c r="O55" i="15"/>
  <c r="O54" i="15"/>
  <c r="O53" i="15"/>
  <c r="O52" i="15" s="1"/>
  <c r="O51" i="15"/>
  <c r="O48" i="15" s="1"/>
  <c r="O50" i="15"/>
  <c r="O49" i="15"/>
  <c r="O47" i="15"/>
  <c r="O46" i="15"/>
  <c r="O45" i="15"/>
  <c r="O44" i="15"/>
  <c r="O43" i="15"/>
  <c r="O42" i="15"/>
  <c r="O41" i="15"/>
  <c r="O40" i="15"/>
  <c r="M40" i="15"/>
  <c r="M41" i="15"/>
  <c r="M42" i="15"/>
  <c r="M43" i="15"/>
  <c r="M44" i="15"/>
  <c r="M45" i="15"/>
  <c r="M46" i="15"/>
  <c r="M47" i="15"/>
  <c r="M49" i="15"/>
  <c r="M50" i="15"/>
  <c r="M51" i="15"/>
  <c r="M53" i="15"/>
  <c r="M54" i="15"/>
  <c r="M55" i="15"/>
  <c r="M57" i="15"/>
  <c r="M58" i="15"/>
  <c r="M59" i="15"/>
  <c r="M60" i="15"/>
  <c r="M61" i="15"/>
  <c r="M63" i="15"/>
  <c r="M64" i="15"/>
  <c r="M65" i="15"/>
  <c r="M67" i="15"/>
  <c r="M68" i="15"/>
  <c r="M69" i="15"/>
  <c r="M70" i="15"/>
  <c r="M71" i="15"/>
  <c r="L71" i="15"/>
  <c r="L70" i="15"/>
  <c r="L69" i="15"/>
  <c r="L68" i="15"/>
  <c r="L67" i="15"/>
  <c r="L65" i="15"/>
  <c r="L64" i="15"/>
  <c r="L63" i="15"/>
  <c r="L61" i="15"/>
  <c r="L60" i="15"/>
  <c r="L59" i="15"/>
  <c r="L58" i="15"/>
  <c r="L57" i="15"/>
  <c r="L55" i="15"/>
  <c r="L54" i="15"/>
  <c r="L53" i="15"/>
  <c r="L51" i="15"/>
  <c r="L50" i="15"/>
  <c r="L49" i="15"/>
  <c r="L47" i="15"/>
  <c r="N47" i="15" s="1"/>
  <c r="L46" i="15"/>
  <c r="L45" i="15"/>
  <c r="L44" i="15"/>
  <c r="L43" i="15"/>
  <c r="L42" i="15"/>
  <c r="L41" i="15"/>
  <c r="L40" i="15"/>
  <c r="L16" i="15"/>
  <c r="O66" i="15" l="1"/>
  <c r="L52" i="15"/>
  <c r="L62" i="15"/>
  <c r="M66" i="15"/>
  <c r="O62" i="15"/>
  <c r="M62" i="15"/>
  <c r="M56" i="15"/>
  <c r="O56" i="15"/>
  <c r="M52" i="15"/>
  <c r="M48" i="15"/>
  <c r="M39" i="15"/>
  <c r="L66" i="15"/>
  <c r="L56" i="15"/>
  <c r="L48" i="15"/>
  <c r="L39" i="15"/>
  <c r="L38" i="15" s="1"/>
  <c r="K7" i="17" s="1"/>
  <c r="O176" i="15"/>
  <c r="O175" i="15"/>
  <c r="O174" i="15"/>
  <c r="O173" i="15"/>
  <c r="O172" i="15"/>
  <c r="L176" i="15"/>
  <c r="L175" i="15"/>
  <c r="L174" i="15"/>
  <c r="L173" i="15"/>
  <c r="L172" i="15"/>
  <c r="O170" i="15"/>
  <c r="O169" i="15"/>
  <c r="O168" i="15"/>
  <c r="M170" i="15"/>
  <c r="M169" i="15"/>
  <c r="M168" i="15"/>
  <c r="L170" i="15"/>
  <c r="L169" i="15"/>
  <c r="L168" i="15"/>
  <c r="O166" i="15"/>
  <c r="O165" i="15"/>
  <c r="O164" i="15"/>
  <c r="M166" i="15"/>
  <c r="M165" i="15"/>
  <c r="M164" i="15"/>
  <c r="L166" i="15"/>
  <c r="L165" i="15"/>
  <c r="L164" i="15"/>
  <c r="O162" i="15"/>
  <c r="O161" i="15"/>
  <c r="M162" i="15"/>
  <c r="M161" i="15"/>
  <c r="L162" i="15"/>
  <c r="L161" i="15"/>
  <c r="O159" i="15"/>
  <c r="O158" i="15"/>
  <c r="O157" i="15"/>
  <c r="M159" i="15"/>
  <c r="M158" i="15"/>
  <c r="M157" i="15"/>
  <c r="L159" i="15"/>
  <c r="L158" i="15"/>
  <c r="L157" i="15"/>
  <c r="O155" i="15"/>
  <c r="M155" i="15"/>
  <c r="L155" i="15"/>
  <c r="O153" i="15"/>
  <c r="O152" i="15"/>
  <c r="O151" i="15"/>
  <c r="O150" i="15"/>
  <c r="M153" i="15"/>
  <c r="M152" i="15"/>
  <c r="M151" i="15"/>
  <c r="M150" i="15"/>
  <c r="L153" i="15"/>
  <c r="L152" i="15"/>
  <c r="L151" i="15"/>
  <c r="L150" i="15"/>
  <c r="O148" i="15"/>
  <c r="O147" i="15"/>
  <c r="O146" i="15"/>
  <c r="O145" i="15"/>
  <c r="O144" i="15"/>
  <c r="O143" i="15"/>
  <c r="O142" i="15"/>
  <c r="M148" i="15"/>
  <c r="M147" i="15"/>
  <c r="M146" i="15"/>
  <c r="M145" i="15"/>
  <c r="M144" i="15"/>
  <c r="M143" i="15"/>
  <c r="M142" i="15"/>
  <c r="L148" i="15"/>
  <c r="L147" i="15"/>
  <c r="L146" i="15"/>
  <c r="L145" i="15"/>
  <c r="L144" i="15"/>
  <c r="L143" i="15"/>
  <c r="L142" i="15"/>
  <c r="O140" i="15"/>
  <c r="O139" i="15"/>
  <c r="O138" i="15"/>
  <c r="O137" i="15"/>
  <c r="M140" i="15"/>
  <c r="M139" i="15"/>
  <c r="M138" i="15"/>
  <c r="M137" i="15"/>
  <c r="L140" i="15"/>
  <c r="L139" i="15"/>
  <c r="L138" i="15"/>
  <c r="L137" i="15"/>
  <c r="O135" i="15"/>
  <c r="O134" i="15"/>
  <c r="M135" i="15"/>
  <c r="M134" i="15"/>
  <c r="L135" i="15"/>
  <c r="L134" i="15"/>
  <c r="O39" i="15" l="1"/>
  <c r="M38" i="15"/>
  <c r="L7" i="17" s="1"/>
  <c r="O132" i="15"/>
  <c r="O131" i="15"/>
  <c r="M132" i="15"/>
  <c r="M131" i="15"/>
  <c r="L132" i="15"/>
  <c r="L131" i="15"/>
  <c r="O129" i="15"/>
  <c r="O128" i="15"/>
  <c r="O127" i="15"/>
  <c r="O126" i="15"/>
  <c r="M129" i="15"/>
  <c r="M128" i="15"/>
  <c r="M127" i="15"/>
  <c r="M126" i="15"/>
  <c r="L129" i="15"/>
  <c r="L128" i="15"/>
  <c r="L127" i="15"/>
  <c r="L126" i="15"/>
  <c r="O124" i="15" l="1"/>
  <c r="O123" i="15"/>
  <c r="O122" i="15"/>
  <c r="O121" i="15"/>
  <c r="M124" i="15"/>
  <c r="M123" i="15"/>
  <c r="M122" i="15"/>
  <c r="M121" i="15"/>
  <c r="L124" i="15"/>
  <c r="L123" i="15"/>
  <c r="L122" i="15"/>
  <c r="L121" i="15"/>
  <c r="O119" i="15"/>
  <c r="O118" i="15"/>
  <c r="M119" i="15"/>
  <c r="M118" i="15"/>
  <c r="L119" i="15"/>
  <c r="L118" i="15"/>
  <c r="O116" i="15"/>
  <c r="O115" i="15"/>
  <c r="O114" i="15"/>
  <c r="M114" i="15"/>
  <c r="M115" i="15"/>
  <c r="M116" i="15"/>
  <c r="L116" i="15"/>
  <c r="L115" i="15"/>
  <c r="L114" i="15"/>
  <c r="O110" i="15"/>
  <c r="O108" i="15"/>
  <c r="O107" i="15"/>
  <c r="O106" i="15"/>
  <c r="M110" i="15"/>
  <c r="M108" i="15"/>
  <c r="M107" i="15"/>
  <c r="M106" i="15"/>
  <c r="L110" i="15"/>
  <c r="L108" i="15"/>
  <c r="L107" i="15"/>
  <c r="L106" i="15"/>
  <c r="O104" i="15"/>
  <c r="O103" i="15"/>
  <c r="M104" i="15"/>
  <c r="M103" i="15"/>
  <c r="L104" i="15"/>
  <c r="L103" i="15"/>
  <c r="O101" i="15"/>
  <c r="O100" i="15"/>
  <c r="O99" i="15"/>
  <c r="M101" i="15"/>
  <c r="M100" i="15"/>
  <c r="M99" i="15"/>
  <c r="L101" i="15"/>
  <c r="L100" i="15"/>
  <c r="L99" i="15"/>
  <c r="O97" i="15"/>
  <c r="O96" i="15"/>
  <c r="O95" i="15"/>
  <c r="O94" i="15"/>
  <c r="O93" i="15"/>
  <c r="M97" i="15"/>
  <c r="M96" i="15"/>
  <c r="M95" i="15"/>
  <c r="M93" i="15"/>
  <c r="M94" i="15"/>
  <c r="L97" i="15"/>
  <c r="L96" i="15"/>
  <c r="L95" i="15"/>
  <c r="L94" i="15"/>
  <c r="L93" i="15"/>
  <c r="O91" i="15"/>
  <c r="O90" i="15"/>
  <c r="O89" i="15"/>
  <c r="O88" i="15"/>
  <c r="M91" i="15"/>
  <c r="M90" i="15"/>
  <c r="M89" i="15"/>
  <c r="M88" i="15"/>
  <c r="L87" i="15"/>
  <c r="M87" i="15"/>
  <c r="L88" i="15"/>
  <c r="L89" i="15"/>
  <c r="L90" i="15"/>
  <c r="L91" i="15"/>
  <c r="O87" i="15"/>
  <c r="O85" i="15" l="1"/>
  <c r="O84" i="15"/>
  <c r="O83" i="15"/>
  <c r="O82" i="15"/>
  <c r="O81" i="15"/>
  <c r="O80" i="15"/>
  <c r="O79" i="15"/>
  <c r="M79" i="15"/>
  <c r="M80" i="15"/>
  <c r="M81" i="15"/>
  <c r="M82" i="15"/>
  <c r="M83" i="15"/>
  <c r="M84" i="15"/>
  <c r="M85" i="15"/>
  <c r="L85" i="15"/>
  <c r="L84" i="15"/>
  <c r="L83" i="15"/>
  <c r="L82" i="15"/>
  <c r="L81" i="15"/>
  <c r="L80" i="15"/>
  <c r="L79" i="15"/>
  <c r="N85" i="15" l="1"/>
  <c r="O78" i="15"/>
  <c r="L78" i="15"/>
  <c r="M78" i="15"/>
  <c r="N79" i="15"/>
  <c r="N84" i="15"/>
  <c r="O77" i="15"/>
  <c r="O76" i="15"/>
  <c r="O75" i="15"/>
  <c r="M75" i="15"/>
  <c r="M76" i="15"/>
  <c r="M77" i="15"/>
  <c r="L77" i="15"/>
  <c r="L76" i="15"/>
  <c r="L75" i="15"/>
  <c r="O74" i="15" l="1"/>
  <c r="L74" i="15"/>
  <c r="M74" i="15"/>
  <c r="N74" i="15" l="1"/>
  <c r="D7" i="18"/>
  <c r="D6" i="18"/>
  <c r="D5" i="18"/>
  <c r="P47" i="15" l="1"/>
  <c r="P85" i="15"/>
  <c r="P84" i="15"/>
  <c r="O232" i="15"/>
  <c r="P232" i="15" s="1"/>
  <c r="O231" i="15"/>
  <c r="P231" i="15" s="1"/>
  <c r="M231" i="15"/>
  <c r="M232" i="15"/>
  <c r="L232" i="15"/>
  <c r="L231" i="15"/>
  <c r="O229" i="15"/>
  <c r="P229" i="15" s="1"/>
  <c r="O228" i="15"/>
  <c r="P228" i="15" s="1"/>
  <c r="O227" i="15"/>
  <c r="P227" i="15" s="1"/>
  <c r="M227" i="15"/>
  <c r="M228" i="15"/>
  <c r="M229" i="15"/>
  <c r="L229" i="15"/>
  <c r="L228" i="15"/>
  <c r="L227" i="15"/>
  <c r="O225" i="15"/>
  <c r="P225" i="15" s="1"/>
  <c r="O224" i="15"/>
  <c r="P224" i="15" s="1"/>
  <c r="O223" i="15"/>
  <c r="P223" i="15" s="1"/>
  <c r="O222" i="15"/>
  <c r="P222" i="15" s="1"/>
  <c r="O221" i="15"/>
  <c r="P221" i="15" s="1"/>
  <c r="M221" i="15"/>
  <c r="M222" i="15"/>
  <c r="M223" i="15"/>
  <c r="M224" i="15"/>
  <c r="M225" i="15"/>
  <c r="L225" i="15"/>
  <c r="L224" i="15"/>
  <c r="L223" i="15"/>
  <c r="L222" i="15"/>
  <c r="L221" i="15"/>
  <c r="O219" i="15"/>
  <c r="P219" i="15" s="1"/>
  <c r="O218" i="15"/>
  <c r="P218" i="15" s="1"/>
  <c r="O217" i="15"/>
  <c r="P217" i="15" s="1"/>
  <c r="M217" i="15"/>
  <c r="M218" i="15"/>
  <c r="M219" i="15"/>
  <c r="L219" i="15"/>
  <c r="L218" i="15"/>
  <c r="L217" i="15"/>
  <c r="O215" i="15"/>
  <c r="P215" i="15" s="1"/>
  <c r="O214" i="15"/>
  <c r="P214" i="15" s="1"/>
  <c r="O213" i="15"/>
  <c r="P213" i="15" s="1"/>
  <c r="O212" i="15"/>
  <c r="P212" i="15" s="1"/>
  <c r="M212" i="15"/>
  <c r="M213" i="15"/>
  <c r="M214" i="15"/>
  <c r="M215" i="15"/>
  <c r="L215" i="15"/>
  <c r="L214" i="15"/>
  <c r="L213" i="15"/>
  <c r="L212" i="15"/>
  <c r="O210" i="15"/>
  <c r="P210" i="15" s="1"/>
  <c r="O209" i="15"/>
  <c r="P209" i="15" s="1"/>
  <c r="M209" i="15"/>
  <c r="M210" i="15"/>
  <c r="L210" i="15"/>
  <c r="L209" i="15"/>
  <c r="O207" i="15"/>
  <c r="P207" i="15" s="1"/>
  <c r="M207" i="15"/>
  <c r="L207" i="15"/>
  <c r="O205" i="15"/>
  <c r="P205" i="15" s="1"/>
  <c r="M205" i="15"/>
  <c r="M204" i="15" s="1"/>
  <c r="L205" i="15"/>
  <c r="L204" i="15" s="1"/>
  <c r="O201" i="15"/>
  <c r="P201" i="15" s="1"/>
  <c r="O200" i="15"/>
  <c r="P200" i="15" s="1"/>
  <c r="O199" i="15"/>
  <c r="P199" i="15" s="1"/>
  <c r="M199" i="15"/>
  <c r="M200" i="15"/>
  <c r="M201" i="15"/>
  <c r="L201" i="15"/>
  <c r="L200" i="15"/>
  <c r="L199" i="15"/>
  <c r="O197" i="15"/>
  <c r="P197" i="15" s="1"/>
  <c r="O196" i="15"/>
  <c r="P196" i="15" s="1"/>
  <c r="O195" i="15"/>
  <c r="P195" i="15" s="1"/>
  <c r="O194" i="15"/>
  <c r="P194" i="15" s="1"/>
  <c r="O193" i="15"/>
  <c r="M193" i="15"/>
  <c r="M194" i="15"/>
  <c r="M195" i="15"/>
  <c r="M196" i="15"/>
  <c r="M197" i="15"/>
  <c r="L197" i="15"/>
  <c r="L196" i="15"/>
  <c r="L195" i="15"/>
  <c r="L194" i="15"/>
  <c r="L193" i="15"/>
  <c r="O191" i="15"/>
  <c r="P191" i="15" s="1"/>
  <c r="O190" i="15"/>
  <c r="P190" i="15" s="1"/>
  <c r="M190" i="15"/>
  <c r="M191" i="15"/>
  <c r="L191" i="15"/>
  <c r="L190" i="15"/>
  <c r="O188" i="15"/>
  <c r="P188" i="15" s="1"/>
  <c r="O187" i="15"/>
  <c r="P187" i="15" s="1"/>
  <c r="M187" i="15"/>
  <c r="M188" i="15"/>
  <c r="L188" i="15"/>
  <c r="L187" i="15"/>
  <c r="O185" i="15"/>
  <c r="P185" i="15" s="1"/>
  <c r="O184" i="15"/>
  <c r="P184" i="15" s="1"/>
  <c r="M184" i="15"/>
  <c r="M185" i="15"/>
  <c r="L185" i="15"/>
  <c r="L184" i="15"/>
  <c r="O182" i="15"/>
  <c r="P182" i="15" s="1"/>
  <c r="M182" i="15"/>
  <c r="L182" i="15"/>
  <c r="O181" i="15"/>
  <c r="P181" i="15" s="1"/>
  <c r="M181" i="15"/>
  <c r="L181" i="15"/>
  <c r="O180" i="15"/>
  <c r="P114" i="15"/>
  <c r="O113" i="15"/>
  <c r="O236" i="15"/>
  <c r="P236" i="15" s="1"/>
  <c r="M180" i="15"/>
  <c r="L180" i="15"/>
  <c r="P113" i="15" l="1"/>
  <c r="L183" i="15"/>
  <c r="L189" i="15"/>
  <c r="O208" i="15"/>
  <c r="P208" i="15" s="1"/>
  <c r="L211" i="15"/>
  <c r="L216" i="15"/>
  <c r="L230" i="15"/>
  <c r="L198" i="15"/>
  <c r="M216" i="15"/>
  <c r="L220" i="15"/>
  <c r="L226" i="15"/>
  <c r="O220" i="15"/>
  <c r="P220" i="15" s="1"/>
  <c r="L186" i="15"/>
  <c r="M198" i="15"/>
  <c r="O198" i="15"/>
  <c r="P198" i="15" s="1"/>
  <c r="M211" i="15"/>
  <c r="O204" i="15"/>
  <c r="P204" i="15" s="1"/>
  <c r="O206" i="15"/>
  <c r="P206" i="15" s="1"/>
  <c r="L192" i="15"/>
  <c r="O192" i="15"/>
  <c r="P192" i="15" s="1"/>
  <c r="P193" i="15"/>
  <c r="O183" i="15"/>
  <c r="P183" i="15" s="1"/>
  <c r="O186" i="15"/>
  <c r="P186" i="15" s="1"/>
  <c r="O189" i="15"/>
  <c r="P189" i="15" s="1"/>
  <c r="O235" i="15"/>
  <c r="P235" i="15" s="1"/>
  <c r="O211" i="15"/>
  <c r="P211" i="15" s="1"/>
  <c r="O216" i="15"/>
  <c r="P216" i="15" s="1"/>
  <c r="O226" i="15"/>
  <c r="P226" i="15" s="1"/>
  <c r="O230" i="15"/>
  <c r="P230" i="15" s="1"/>
  <c r="O179" i="15"/>
  <c r="P179" i="15" s="1"/>
  <c r="M183" i="15"/>
  <c r="M186" i="15"/>
  <c r="M189" i="15"/>
  <c r="M192" i="15"/>
  <c r="L179" i="15"/>
  <c r="M179" i="15"/>
  <c r="O243" i="15"/>
  <c r="P243" i="15" s="1"/>
  <c r="O242" i="15"/>
  <c r="P242" i="15" s="1"/>
  <c r="O240" i="15"/>
  <c r="P240" i="15" s="1"/>
  <c r="O238" i="15"/>
  <c r="P238" i="15" s="1"/>
  <c r="M236" i="15"/>
  <c r="M235" i="15" s="1"/>
  <c r="M238" i="15"/>
  <c r="M237" i="15" s="1"/>
  <c r="M240" i="15"/>
  <c r="M239" i="15" s="1"/>
  <c r="M242" i="15"/>
  <c r="M243" i="15"/>
  <c r="L243" i="15"/>
  <c r="L242" i="15"/>
  <c r="L240" i="15"/>
  <c r="L239" i="15" s="1"/>
  <c r="L238" i="15"/>
  <c r="L237" i="15" s="1"/>
  <c r="L236" i="15"/>
  <c r="L235" i="15" s="1"/>
  <c r="O36" i="15"/>
  <c r="O35" i="15"/>
  <c r="O34" i="15"/>
  <c r="M34" i="15"/>
  <c r="M35" i="15"/>
  <c r="M36" i="15"/>
  <c r="L36" i="15"/>
  <c r="L35" i="15"/>
  <c r="L34" i="15"/>
  <c r="O32" i="15"/>
  <c r="O31" i="15"/>
  <c r="O30" i="15"/>
  <c r="M30" i="15"/>
  <c r="M31" i="15"/>
  <c r="M32" i="15"/>
  <c r="L32" i="15"/>
  <c r="L31" i="15"/>
  <c r="L30" i="15"/>
  <c r="L29" i="15" s="1"/>
  <c r="O28" i="15"/>
  <c r="O27" i="15"/>
  <c r="O26" i="15"/>
  <c r="O25" i="15"/>
  <c r="M25" i="15"/>
  <c r="M26" i="15"/>
  <c r="M27" i="15"/>
  <c r="M28" i="15"/>
  <c r="L28" i="15"/>
  <c r="L27" i="15"/>
  <c r="L26" i="15"/>
  <c r="L25" i="15"/>
  <c r="O23" i="15"/>
  <c r="O22" i="15"/>
  <c r="L23" i="15"/>
  <c r="M22" i="15"/>
  <c r="M23" i="15"/>
  <c r="L22" i="15"/>
  <c r="L21" i="15" s="1"/>
  <c r="O20" i="15"/>
  <c r="O19" i="15"/>
  <c r="O18" i="15"/>
  <c r="O17" i="15"/>
  <c r="O16" i="15"/>
  <c r="M16" i="15"/>
  <c r="M17" i="15"/>
  <c r="M18" i="15"/>
  <c r="M19" i="15"/>
  <c r="M20" i="15"/>
  <c r="L20" i="15"/>
  <c r="L19" i="15"/>
  <c r="L18" i="15"/>
  <c r="L17" i="15"/>
  <c r="L15" i="15" s="1"/>
  <c r="O12" i="15"/>
  <c r="O11" i="15"/>
  <c r="O9" i="15"/>
  <c r="O8" i="15"/>
  <c r="M11" i="15"/>
  <c r="M12" i="15"/>
  <c r="M8" i="15"/>
  <c r="M9" i="15"/>
  <c r="L12" i="15"/>
  <c r="L11" i="15"/>
  <c r="L9" i="15"/>
  <c r="L8" i="15"/>
  <c r="L33" i="15" l="1"/>
  <c r="L24" i="15"/>
  <c r="L178" i="15"/>
  <c r="K10" i="17" s="1"/>
  <c r="O203" i="15"/>
  <c r="P203" i="15" s="1"/>
  <c r="O11" i="17" s="1"/>
  <c r="O178" i="15"/>
  <c r="P178" i="15" s="1"/>
  <c r="O10" i="17" s="1"/>
  <c r="M33" i="15"/>
  <c r="M178" i="15"/>
  <c r="L10" i="17" s="1"/>
  <c r="O33" i="15"/>
  <c r="N243" i="15"/>
  <c r="N34" i="15"/>
  <c r="P34" i="15" s="1"/>
  <c r="L241" i="15"/>
  <c r="L234" i="15" s="1"/>
  <c r="K12" i="17" s="1"/>
  <c r="M241" i="15"/>
  <c r="M234" i="15" s="1"/>
  <c r="L12" i="17" s="1"/>
  <c r="M24" i="15"/>
  <c r="M29" i="15"/>
  <c r="O21" i="15"/>
  <c r="N32" i="15"/>
  <c r="P32" i="15" s="1"/>
  <c r="N36" i="15"/>
  <c r="P36" i="15" s="1"/>
  <c r="O29" i="15"/>
  <c r="M21" i="15"/>
  <c r="N28" i="15"/>
  <c r="P28" i="15" s="1"/>
  <c r="N35" i="15"/>
  <c r="P35" i="15" s="1"/>
  <c r="O24" i="15"/>
  <c r="L7" i="15"/>
  <c r="M7" i="15"/>
  <c r="O7" i="15"/>
  <c r="N23" i="15"/>
  <c r="P23" i="15" s="1"/>
  <c r="L10" i="15"/>
  <c r="M10" i="15"/>
  <c r="O15" i="15"/>
  <c r="M15" i="15"/>
  <c r="O10" i="15"/>
  <c r="N12" i="15"/>
  <c r="P12" i="15" s="1"/>
  <c r="O239" i="15"/>
  <c r="P239" i="15" s="1"/>
  <c r="M206" i="15"/>
  <c r="L206" i="15"/>
  <c r="P176" i="15"/>
  <c r="P175" i="15"/>
  <c r="P174" i="15"/>
  <c r="P173" i="15"/>
  <c r="P172" i="15"/>
  <c r="P170" i="15"/>
  <c r="P169" i="15"/>
  <c r="P168" i="15"/>
  <c r="P165" i="15"/>
  <c r="P164" i="15"/>
  <c r="P162" i="15"/>
  <c r="P161" i="15"/>
  <c r="P159" i="15"/>
  <c r="P158" i="15"/>
  <c r="P157" i="15"/>
  <c r="P155" i="15"/>
  <c r="M154" i="15"/>
  <c r="L154" i="15"/>
  <c r="P153" i="15"/>
  <c r="P152" i="15"/>
  <c r="P151" i="15"/>
  <c r="P150" i="15"/>
  <c r="P148" i="15"/>
  <c r="P147" i="15"/>
  <c r="P146" i="15"/>
  <c r="P145" i="15"/>
  <c r="P144" i="15"/>
  <c r="P143" i="15"/>
  <c r="P142" i="15"/>
  <c r="P140" i="15"/>
  <c r="P139" i="15"/>
  <c r="P138" i="15"/>
  <c r="P137" i="15"/>
  <c r="P135" i="15"/>
  <c r="P134" i="15"/>
  <c r="P132" i="15"/>
  <c r="P131" i="15"/>
  <c r="P129" i="15"/>
  <c r="P128" i="15"/>
  <c r="P127" i="15"/>
  <c r="P126" i="15"/>
  <c r="P124" i="15"/>
  <c r="P123" i="15"/>
  <c r="P122" i="15"/>
  <c r="P121" i="15"/>
  <c r="P119" i="15"/>
  <c r="P118" i="15"/>
  <c r="P116" i="15"/>
  <c r="P115" i="15"/>
  <c r="P107" i="15"/>
  <c r="P79" i="15"/>
  <c r="P65" i="15"/>
  <c r="P63" i="15"/>
  <c r="P61" i="15"/>
  <c r="P51" i="15"/>
  <c r="N18" i="15"/>
  <c r="P18" i="15" s="1"/>
  <c r="N8" i="15"/>
  <c r="P8" i="15" s="1"/>
  <c r="M6" i="15" l="1"/>
  <c r="L5" i="17" s="1"/>
  <c r="N11" i="17"/>
  <c r="N10" i="17"/>
  <c r="N59" i="15"/>
  <c r="P59" i="15" s="1"/>
  <c r="M14" i="15"/>
  <c r="L6" i="17" s="1"/>
  <c r="L6" i="15"/>
  <c r="K5" i="17" s="1"/>
  <c r="O14" i="15"/>
  <c r="L14" i="15"/>
  <c r="K6" i="17" s="1"/>
  <c r="O6" i="15"/>
  <c r="O241" i="15"/>
  <c r="P241" i="15" s="1"/>
  <c r="L156" i="15"/>
  <c r="N121" i="15"/>
  <c r="N174" i="15"/>
  <c r="N55" i="15"/>
  <c r="P55" i="15" s="1"/>
  <c r="M160" i="15"/>
  <c r="N201" i="15"/>
  <c r="N81" i="15"/>
  <c r="P81" i="15" s="1"/>
  <c r="M86" i="15"/>
  <c r="N135" i="15"/>
  <c r="N154" i="15"/>
  <c r="N16" i="15"/>
  <c r="P16" i="15" s="1"/>
  <c r="N42" i="15"/>
  <c r="P42" i="15" s="1"/>
  <c r="N162" i="15"/>
  <c r="N68" i="15"/>
  <c r="P68" i="15" s="1"/>
  <c r="N96" i="15"/>
  <c r="P96" i="15" s="1"/>
  <c r="L105" i="15"/>
  <c r="N148" i="15"/>
  <c r="N158" i="15"/>
  <c r="L163" i="15"/>
  <c r="N200" i="15"/>
  <c r="N224" i="15"/>
  <c r="N71" i="15"/>
  <c r="P71" i="15" s="1"/>
  <c r="N83" i="15"/>
  <c r="P83" i="15" s="1"/>
  <c r="L98" i="15"/>
  <c r="N100" i="15"/>
  <c r="P100" i="15" s="1"/>
  <c r="O133" i="15"/>
  <c r="N147" i="15"/>
  <c r="N53" i="15"/>
  <c r="P53" i="15" s="1"/>
  <c r="N61" i="15"/>
  <c r="O117" i="15"/>
  <c r="N146" i="15"/>
  <c r="N166" i="15"/>
  <c r="P166" i="15" s="1"/>
  <c r="N212" i="15"/>
  <c r="N222" i="15"/>
  <c r="N228" i="15"/>
  <c r="N40" i="15"/>
  <c r="P40" i="15" s="1"/>
  <c r="N46" i="15"/>
  <c r="P46" i="15" s="1"/>
  <c r="L102" i="15"/>
  <c r="O125" i="15"/>
  <c r="N128" i="15"/>
  <c r="N140" i="15"/>
  <c r="N145" i="15"/>
  <c r="O149" i="15"/>
  <c r="N199" i="15"/>
  <c r="L208" i="15"/>
  <c r="L203" i="15" s="1"/>
  <c r="K11" i="17" s="1"/>
  <c r="M230" i="15"/>
  <c r="N27" i="15"/>
  <c r="P27" i="15" s="1"/>
  <c r="N30" i="15"/>
  <c r="P30" i="15" s="1"/>
  <c r="N97" i="15"/>
  <c r="P97" i="15" s="1"/>
  <c r="M102" i="15"/>
  <c r="O109" i="15"/>
  <c r="N115" i="15"/>
  <c r="O120" i="15"/>
  <c r="L120" i="15"/>
  <c r="L130" i="15"/>
  <c r="N139" i="15"/>
  <c r="N152" i="15"/>
  <c r="N159" i="15"/>
  <c r="O171" i="15"/>
  <c r="N204" i="15"/>
  <c r="N214" i="15"/>
  <c r="N225" i="15"/>
  <c r="N240" i="15"/>
  <c r="N22" i="15"/>
  <c r="N64" i="15"/>
  <c r="P64" i="15" s="1"/>
  <c r="N77" i="15"/>
  <c r="P77" i="15" s="1"/>
  <c r="L92" i="15"/>
  <c r="N101" i="15"/>
  <c r="P101" i="15" s="1"/>
  <c r="N108" i="15"/>
  <c r="P108" i="15" s="1"/>
  <c r="N138" i="15"/>
  <c r="N143" i="15"/>
  <c r="N150" i="15"/>
  <c r="N151" i="15"/>
  <c r="N232" i="15"/>
  <c r="N20" i="15"/>
  <c r="P20" i="15" s="1"/>
  <c r="N60" i="15"/>
  <c r="P60" i="15" s="1"/>
  <c r="N88" i="15"/>
  <c r="P88" i="15" s="1"/>
  <c r="N94" i="15"/>
  <c r="P94" i="15" s="1"/>
  <c r="L109" i="15"/>
  <c r="M109" i="15"/>
  <c r="N157" i="15"/>
  <c r="M156" i="15"/>
  <c r="N227" i="15"/>
  <c r="M226" i="15"/>
  <c r="N44" i="15"/>
  <c r="P44" i="15" s="1"/>
  <c r="N49" i="15"/>
  <c r="P49" i="15" s="1"/>
  <c r="O86" i="15"/>
  <c r="N90" i="15"/>
  <c r="P90" i="15" s="1"/>
  <c r="L113" i="15"/>
  <c r="L117" i="15"/>
  <c r="N119" i="15"/>
  <c r="N122" i="15"/>
  <c r="N137" i="15"/>
  <c r="M136" i="15"/>
  <c r="N25" i="15"/>
  <c r="P25" i="15" s="1"/>
  <c r="N75" i="15"/>
  <c r="P75" i="15" s="1"/>
  <c r="N80" i="15"/>
  <c r="P80" i="15" s="1"/>
  <c r="N127" i="15"/>
  <c r="M141" i="15"/>
  <c r="N51" i="15"/>
  <c r="L86" i="15"/>
  <c r="N99" i="15"/>
  <c r="P99" i="15" s="1"/>
  <c r="M98" i="15"/>
  <c r="N106" i="15"/>
  <c r="P106" i="15" s="1"/>
  <c r="M105" i="15"/>
  <c r="N123" i="15"/>
  <c r="M149" i="15"/>
  <c r="O154" i="15"/>
  <c r="N170" i="15"/>
  <c r="N185" i="15"/>
  <c r="N196" i="15"/>
  <c r="L167" i="15"/>
  <c r="L171" i="15"/>
  <c r="N197" i="15"/>
  <c r="N70" i="15"/>
  <c r="P70" i="15" s="1"/>
  <c r="N87" i="15"/>
  <c r="P87" i="15" s="1"/>
  <c r="N104" i="15"/>
  <c r="P104" i="15" s="1"/>
  <c r="L125" i="15"/>
  <c r="N134" i="15"/>
  <c r="M133" i="15"/>
  <c r="N142" i="15"/>
  <c r="N144" i="15"/>
  <c r="O163" i="15"/>
  <c r="N172" i="15"/>
  <c r="N188" i="15"/>
  <c r="N229" i="15"/>
  <c r="N153" i="15"/>
  <c r="O156" i="15"/>
  <c r="N176" i="15"/>
  <c r="M208" i="15"/>
  <c r="N19" i="15"/>
  <c r="P19" i="15" s="1"/>
  <c r="N26" i="15"/>
  <c r="P26" i="15" s="1"/>
  <c r="N43" i="15"/>
  <c r="P43" i="15" s="1"/>
  <c r="N50" i="15"/>
  <c r="P50" i="15" s="1"/>
  <c r="N57" i="15"/>
  <c r="P57" i="15" s="1"/>
  <c r="N89" i="15"/>
  <c r="P89" i="15" s="1"/>
  <c r="O98" i="15"/>
  <c r="O102" i="15"/>
  <c r="O105" i="15"/>
  <c r="N110" i="15"/>
  <c r="P110" i="15" s="1"/>
  <c r="M113" i="15"/>
  <c r="M117" i="15"/>
  <c r="N124" i="15"/>
  <c r="M125" i="15"/>
  <c r="L136" i="15"/>
  <c r="L160" i="15"/>
  <c r="N164" i="15"/>
  <c r="N168" i="15"/>
  <c r="N175" i="15"/>
  <c r="N184" i="15"/>
  <c r="N190" i="15"/>
  <c r="N194" i="15"/>
  <c r="O237" i="15"/>
  <c r="M130" i="15"/>
  <c r="N131" i="15"/>
  <c r="O160" i="15"/>
  <c r="N173" i="15"/>
  <c r="M171" i="15"/>
  <c r="N217" i="15"/>
  <c r="N9" i="15"/>
  <c r="P9" i="15" s="1"/>
  <c r="N17" i="15"/>
  <c r="P17" i="15" s="1"/>
  <c r="N31" i="15"/>
  <c r="P31" i="15" s="1"/>
  <c r="N41" i="15"/>
  <c r="P41" i="15" s="1"/>
  <c r="N54" i="15"/>
  <c r="P54" i="15" s="1"/>
  <c r="N63" i="15"/>
  <c r="N65" i="15"/>
  <c r="N76" i="15"/>
  <c r="P76" i="15" s="1"/>
  <c r="N103" i="15"/>
  <c r="P103" i="15" s="1"/>
  <c r="N114" i="15"/>
  <c r="N116" i="15"/>
  <c r="N126" i="15"/>
  <c r="N129" i="15"/>
  <c r="O130" i="15"/>
  <c r="N155" i="15"/>
  <c r="M167" i="15"/>
  <c r="N236" i="15"/>
  <c r="N11" i="15"/>
  <c r="N58" i="15"/>
  <c r="P58" i="15" s="1"/>
  <c r="N67" i="15"/>
  <c r="P67" i="15" s="1"/>
  <c r="N69" i="15"/>
  <c r="P69" i="15" s="1"/>
  <c r="N91" i="15"/>
  <c r="P91" i="15" s="1"/>
  <c r="M92" i="15"/>
  <c r="N107" i="15"/>
  <c r="N118" i="15"/>
  <c r="M120" i="15"/>
  <c r="L133" i="15"/>
  <c r="L141" i="15"/>
  <c r="M163" i="15"/>
  <c r="N165" i="15"/>
  <c r="O167" i="15"/>
  <c r="N181" i="15"/>
  <c r="N187" i="15"/>
  <c r="N191" i="15"/>
  <c r="N213" i="15"/>
  <c r="N215" i="15"/>
  <c r="N239" i="15"/>
  <c r="N241" i="15"/>
  <c r="N242" i="15"/>
  <c r="N29" i="15"/>
  <c r="P29" i="15" s="1"/>
  <c r="N45" i="15"/>
  <c r="P45" i="15" s="1"/>
  <c r="N82" i="15"/>
  <c r="P82" i="15" s="1"/>
  <c r="O92" i="15"/>
  <c r="N93" i="15"/>
  <c r="P93" i="15" s="1"/>
  <c r="N95" i="15"/>
  <c r="P95" i="15" s="1"/>
  <c r="N132" i="15"/>
  <c r="O136" i="15"/>
  <c r="O141" i="15"/>
  <c r="L149" i="15"/>
  <c r="N161" i="15"/>
  <c r="N180" i="15"/>
  <c r="P180" i="15" s="1"/>
  <c r="N206" i="15"/>
  <c r="N210" i="15"/>
  <c r="N218" i="15"/>
  <c r="N231" i="15"/>
  <c r="N237" i="15"/>
  <c r="N238" i="15"/>
  <c r="N207" i="15"/>
  <c r="N219" i="15"/>
  <c r="M220" i="15"/>
  <c r="N169" i="15"/>
  <c r="N182" i="15"/>
  <c r="N193" i="15"/>
  <c r="N195" i="15"/>
  <c r="N205" i="15"/>
  <c r="N209" i="15"/>
  <c r="N221" i="15"/>
  <c r="N223" i="15"/>
  <c r="L112" i="15" l="1"/>
  <c r="K9" i="17" s="1"/>
  <c r="O112" i="15"/>
  <c r="N9" i="17" s="1"/>
  <c r="L73" i="15"/>
  <c r="K8" i="17" s="1"/>
  <c r="M73" i="15"/>
  <c r="L8" i="17" s="1"/>
  <c r="O73" i="15"/>
  <c r="N8" i="17" s="1"/>
  <c r="N21" i="15"/>
  <c r="P21" i="15" s="1"/>
  <c r="P22" i="15"/>
  <c r="N10" i="15"/>
  <c r="P10" i="15" s="1"/>
  <c r="P11" i="15"/>
  <c r="N6" i="15"/>
  <c r="M5" i="17" s="1"/>
  <c r="K13" i="17"/>
  <c r="O234" i="15"/>
  <c r="P237" i="15"/>
  <c r="N6" i="17"/>
  <c r="P154" i="15"/>
  <c r="N5" i="17"/>
  <c r="M203" i="15"/>
  <c r="L11" i="17" s="1"/>
  <c r="N105" i="15"/>
  <c r="P105" i="15" s="1"/>
  <c r="N230" i="15"/>
  <c r="P74" i="15"/>
  <c r="N160" i="15"/>
  <c r="P160" i="15" s="1"/>
  <c r="N52" i="15"/>
  <c r="P52" i="15" s="1"/>
  <c r="N98" i="15"/>
  <c r="P98" i="15" s="1"/>
  <c r="N211" i="15"/>
  <c r="N163" i="15"/>
  <c r="P163" i="15" s="1"/>
  <c r="N186" i="15"/>
  <c r="N156" i="15"/>
  <c r="P156" i="15" s="1"/>
  <c r="N226" i="15"/>
  <c r="N86" i="15"/>
  <c r="P86" i="15" s="1"/>
  <c r="N133" i="15"/>
  <c r="P133" i="15" s="1"/>
  <c r="N130" i="15"/>
  <c r="P130" i="15" s="1"/>
  <c r="N208" i="15"/>
  <c r="N220" i="15"/>
  <c r="N15" i="15"/>
  <c r="P15" i="15" s="1"/>
  <c r="N198" i="15"/>
  <c r="N66" i="15"/>
  <c r="P66" i="15" s="1"/>
  <c r="N149" i="15"/>
  <c r="P149" i="15" s="1"/>
  <c r="N102" i="15"/>
  <c r="P102" i="15" s="1"/>
  <c r="N189" i="15"/>
  <c r="N113" i="15"/>
  <c r="N78" i="15"/>
  <c r="P78" i="15" s="1"/>
  <c r="N62" i="15"/>
  <c r="P62" i="15" s="1"/>
  <c r="N192" i="15"/>
  <c r="N48" i="15"/>
  <c r="P48" i="15" s="1"/>
  <c r="N24" i="15"/>
  <c r="P24" i="15" s="1"/>
  <c r="N171" i="15"/>
  <c r="P171" i="15" s="1"/>
  <c r="N92" i="15"/>
  <c r="P92" i="15" s="1"/>
  <c r="N216" i="15"/>
  <c r="N136" i="15"/>
  <c r="P136" i="15" s="1"/>
  <c r="N117" i="15"/>
  <c r="P117" i="15" s="1"/>
  <c r="N183" i="15"/>
  <c r="N141" i="15"/>
  <c r="P141" i="15" s="1"/>
  <c r="N109" i="15"/>
  <c r="P109" i="15" s="1"/>
  <c r="N167" i="15"/>
  <c r="P167" i="15" s="1"/>
  <c r="N56" i="15"/>
  <c r="P56" i="15" s="1"/>
  <c r="N125" i="15"/>
  <c r="P125" i="15" s="1"/>
  <c r="N179" i="15"/>
  <c r="O38" i="15"/>
  <c r="N7" i="17" s="1"/>
  <c r="N33" i="15"/>
  <c r="P33" i="15" s="1"/>
  <c r="N120" i="15"/>
  <c r="P120" i="15" s="1"/>
  <c r="M112" i="15"/>
  <c r="L9" i="17" s="1"/>
  <c r="N14" i="15"/>
  <c r="M6" i="17" s="1"/>
  <c r="N7" i="15"/>
  <c r="P7" i="15" s="1"/>
  <c r="N235" i="15"/>
  <c r="N234" i="15"/>
  <c r="M12" i="17" s="1"/>
  <c r="N39" i="15"/>
  <c r="P39" i="15" s="1"/>
  <c r="P112" i="15" l="1"/>
  <c r="O9" i="17" s="1"/>
  <c r="P6" i="15"/>
  <c r="O5" i="17" s="1"/>
  <c r="P14" i="15"/>
  <c r="O6" i="17" s="1"/>
  <c r="N13" i="17"/>
  <c r="L13" i="17"/>
  <c r="M13" i="17" s="1"/>
  <c r="N12" i="17"/>
  <c r="P234" i="15"/>
  <c r="O12" i="17" s="1"/>
  <c r="N38" i="15"/>
  <c r="N178" i="15"/>
  <c r="M10" i="17" s="1"/>
  <c r="N203" i="15"/>
  <c r="M11" i="17" s="1"/>
  <c r="N73" i="15"/>
  <c r="N112" i="15"/>
  <c r="M9" i="17" s="1"/>
  <c r="P73" i="15" l="1"/>
  <c r="O8" i="17" s="1"/>
  <c r="M8" i="17"/>
  <c r="P38" i="15"/>
  <c r="O7" i="17" s="1"/>
  <c r="M7" i="17"/>
  <c r="O13" i="17"/>
</calcChain>
</file>

<file path=xl/sharedStrings.xml><?xml version="1.0" encoding="utf-8"?>
<sst xmlns="http://schemas.openxmlformats.org/spreadsheetml/2006/main" count="2639" uniqueCount="1794">
  <si>
    <t>SI/OB</t>
  </si>
  <si>
    <t>SI/RR</t>
  </si>
  <si>
    <t xml:space="preserve">Management of Postpartum Haemorrhage  </t>
  </si>
  <si>
    <t xml:space="preserve">Management of Retained Placenta </t>
  </si>
  <si>
    <t>Septic Delivery</t>
  </si>
  <si>
    <t>OB</t>
  </si>
  <si>
    <t>Restricted area signage displayed</t>
  </si>
  <si>
    <t>Enquiry desk serving both maternity ward and labour</t>
  </si>
  <si>
    <t xml:space="preserve">Availability of female staff if a male doctor examine a female patients </t>
  </si>
  <si>
    <t>OB/SI</t>
  </si>
  <si>
    <t>Availability of ramps and railing</t>
  </si>
  <si>
    <t>Curtains / frosted glass have been provided at windows</t>
  </si>
  <si>
    <t>Patient Records are kept at secure place beyond access to general staff/visitors</t>
  </si>
  <si>
    <t xml:space="preserve">SI/OB </t>
  </si>
  <si>
    <t xml:space="preserve">OB/PI </t>
  </si>
  <si>
    <t xml:space="preserve">HIV status of patient is not disclosed except to staff that is directly involved in care </t>
  </si>
  <si>
    <t>General consent is taken before delivery</t>
  </si>
  <si>
    <t xml:space="preserve">SI/RR </t>
  </si>
  <si>
    <t>PI</t>
  </si>
  <si>
    <t>PI/SI</t>
  </si>
  <si>
    <t xml:space="preserve">Availability of dirty utility room </t>
  </si>
  <si>
    <t xml:space="preserve">Labour room is in Proximity and function linkage with OT </t>
  </si>
  <si>
    <t>Unidirectional  flow of care</t>
  </si>
  <si>
    <t>Labour room does not have temporary connections and loosely hanging wires</t>
  </si>
  <si>
    <t xml:space="preserve">Floors of the labour room are non slippery and even </t>
  </si>
  <si>
    <t>Windows have grills and wire meshwork</t>
  </si>
  <si>
    <t xml:space="preserve">OB/SI </t>
  </si>
  <si>
    <t>Labour  room  has installed fire Extinguisher  that is Class A , Class B, C type or ABC type</t>
  </si>
  <si>
    <t>OB/RR</t>
  </si>
  <si>
    <t>Availability of dedicated  female security staff</t>
  </si>
  <si>
    <t>Biomedical Waste Management</t>
  </si>
  <si>
    <t xml:space="preserve">Infection control and hand hygiene </t>
  </si>
  <si>
    <t>Patient safety</t>
  </si>
  <si>
    <t xml:space="preserve">OB/RR </t>
  </si>
  <si>
    <t>Up to date instructions for operation and maintenance of equipments are readily available with labour room staff.</t>
  </si>
  <si>
    <t xml:space="preserve">Drugs are stored in containers/tray/crash cart and are labelled </t>
  </si>
  <si>
    <t xml:space="preserve">Narcotics and psychotropic drugs are kept in lock and key </t>
  </si>
  <si>
    <t>Lockable doors in labour room</t>
  </si>
  <si>
    <t xml:space="preserve">Building is painted/whitewashed in uniform colour </t>
  </si>
  <si>
    <t>No condemned/Junk material in the Labour room</t>
  </si>
  <si>
    <t>Availability of Emergency light</t>
  </si>
  <si>
    <t>Availability of Baby blanket, sterile drape for baby</t>
  </si>
  <si>
    <t>There is  system to check the cleanliness and Quantity of the linen received from laundry</t>
  </si>
  <si>
    <t>RR/SI</t>
  </si>
  <si>
    <t>Check for system for recording time of reporting and relieving (Attendance register/ Biometrics etc)</t>
  </si>
  <si>
    <t>SI</t>
  </si>
  <si>
    <t>RR</t>
  </si>
  <si>
    <t xml:space="preserve">There is a system of follow up of referred patients </t>
  </si>
  <si>
    <t xml:space="preserve">Every Medical advice and procedure is accompanied with date , time and signature </t>
  </si>
  <si>
    <t>Any adverse drug reaction is recorded and reported</t>
  </si>
  <si>
    <t>Role and responsibilities of staff in disaster is defined</t>
  </si>
  <si>
    <t xml:space="preserve"> Container is labelled properly after the sample collection</t>
  </si>
  <si>
    <t xml:space="preserve">Any major or minor transfusion reaction is recorded and reported to responsible person </t>
  </si>
  <si>
    <t>Death note is written on patient record</t>
  </si>
  <si>
    <t xml:space="preserve">Death note including efforts done for resuscitation is noted in patient record </t>
  </si>
  <si>
    <t xml:space="preserve">The facility provides immunization services as per guidelines </t>
  </si>
  <si>
    <t xml:space="preserve">Availability of elbow operated taps  </t>
  </si>
  <si>
    <t>Hand washing sink is wide and deep enough to prevent splashing and retention of water</t>
  </si>
  <si>
    <t xml:space="preserve">Availability of gown/ Apron </t>
  </si>
  <si>
    <t>Availability of shoe cover/gum boots</t>
  </si>
  <si>
    <t xml:space="preserve">Availability of Caps </t>
  </si>
  <si>
    <t>Personal protective kit for delivering HIV patients</t>
  </si>
  <si>
    <t xml:space="preserve">No reuse of disposable gloves, Masks, caps and aprons. </t>
  </si>
  <si>
    <t xml:space="preserve">Compliance to correct method of wearing and removing the gloves </t>
  </si>
  <si>
    <t>Staff know how to make chlorine solution</t>
  </si>
  <si>
    <t>Equipment and instruments are  sterilized after each use as per requirement</t>
  </si>
  <si>
    <t>Chemical sterilization  of instruments/equipments is done as per protocols</t>
  </si>
  <si>
    <t xml:space="preserve">Sterility of autoclaved packs is maintained during storage </t>
  </si>
  <si>
    <t>Facility layout ensures separation of routes for clean and dirty items</t>
  </si>
  <si>
    <t xml:space="preserve">Staff is trained for spill management </t>
  </si>
  <si>
    <t>Cleaning of patient care area with detergent solution</t>
  </si>
  <si>
    <t>Staff is trained for preparing cleaning solution as per standard procedure</t>
  </si>
  <si>
    <t>Fumigation/carbolization as per schedule</t>
  </si>
  <si>
    <t xml:space="preserve">Availability of colour coded bins at point of waste generation </t>
  </si>
  <si>
    <t xml:space="preserve">Segregation of different category of waste as per guidelines </t>
  </si>
  <si>
    <t xml:space="preserve">Display of work instructions for segregation and handling of Biomedical waste </t>
  </si>
  <si>
    <t xml:space="preserve">Disinfection of liquid waste before disposal </t>
  </si>
  <si>
    <t xml:space="preserve">Departmental checklist are used for monitoring and quality assurance </t>
  </si>
  <si>
    <t xml:space="preserve">Staff is designated for filling and monitoring of these checklists </t>
  </si>
  <si>
    <t>Process mapping of critical processes done</t>
  </si>
  <si>
    <t xml:space="preserve">Processes are rearranged as per requirement </t>
  </si>
  <si>
    <t xml:space="preserve">Internal assessment is done at periodic interval </t>
  </si>
  <si>
    <t xml:space="preserve">Corrective and preventive  action taken </t>
  </si>
  <si>
    <t>Quality objective for labour room  are defined</t>
  </si>
  <si>
    <t xml:space="preserve">Check of staff is aware of quality policy and objectives </t>
  </si>
  <si>
    <t>Quality objectives are monitored and reviewed periodically</t>
  </si>
  <si>
    <t>Six Sigma</t>
  </si>
  <si>
    <t xml:space="preserve">Pareto/Prioritization </t>
  </si>
  <si>
    <t>Culture Surveillance sterility rate</t>
  </si>
  <si>
    <t>Rational oxytocin usage Index</t>
  </si>
  <si>
    <t xml:space="preserve">No. of Oxytocin doses used /No. of normal deliveries conducted </t>
  </si>
  <si>
    <t xml:space="preserve">Patient satisfaction </t>
  </si>
  <si>
    <t xml:space="preserve">OB/ RR </t>
  </si>
  <si>
    <t>SI/RR/OB</t>
  </si>
  <si>
    <t>RR/OB</t>
  </si>
  <si>
    <t>Behaviour of staff is empathetic and curteous</t>
  </si>
  <si>
    <t>Availability of power back  up in labour room</t>
  </si>
  <si>
    <t xml:space="preserve">Labour room is in proximity and functional linkage with Antenatal ward </t>
  </si>
  <si>
    <t xml:space="preserve">Labour room is in proximity and functional linkage with Postntal ward </t>
  </si>
  <si>
    <t>Separate washing area ( for linen &amp; makintosh) closer to LR should be available</t>
  </si>
  <si>
    <t>Instrument washing bay should be inside the LR</t>
  </si>
  <si>
    <t>Wall oxygen supply available or adequate no of Oxygen cylinders</t>
  </si>
  <si>
    <t>ARM set</t>
  </si>
  <si>
    <t>Vacuum Extractor set</t>
  </si>
  <si>
    <t>Umbilical set</t>
  </si>
  <si>
    <t>Theatre services are fuctional 24X7</t>
  </si>
  <si>
    <t>This facility provides female companionship services during labour</t>
  </si>
  <si>
    <t>Name of doctor oncall  and  on duty  are displayed and updated</t>
  </si>
  <si>
    <t>Patient satisfaction Questionaire</t>
  </si>
  <si>
    <t>No of adverse reactions reported/ Not reported</t>
  </si>
  <si>
    <t>% of environmental swab culture reported positive( No of cultures positive/ o of cultures negative)</t>
  </si>
  <si>
    <t>% of failed inductions</t>
  </si>
  <si>
    <t>Average no of deliveries per month</t>
  </si>
  <si>
    <t>Availability of store for Clean equipments and consumables</t>
  </si>
  <si>
    <t>Availablity of store for  sterile equipments</t>
  </si>
  <si>
    <t>Labour room has designated Reception area</t>
  </si>
  <si>
    <t>Washing area</t>
  </si>
  <si>
    <t>Area for trolleys to transfer patients</t>
  </si>
  <si>
    <t>Hospital waste dispaosal area is distant to LR</t>
  </si>
  <si>
    <t>Toilets are located in place where toilet door is not opened to LR</t>
  </si>
  <si>
    <t>Labour room taps are elbow operated</t>
  </si>
  <si>
    <t>Dirty and utility room to collect waste products in LR</t>
  </si>
  <si>
    <t>ME A1.1.1</t>
  </si>
  <si>
    <t>ME A1.1.2</t>
  </si>
  <si>
    <t>ME A2.2.1</t>
  </si>
  <si>
    <t>ME B1.1.1</t>
  </si>
  <si>
    <t>ME B1.1.2</t>
  </si>
  <si>
    <t>ME B1.1.3</t>
  </si>
  <si>
    <t>ME B1.2.1</t>
  </si>
  <si>
    <t>ME B1.3.1</t>
  </si>
  <si>
    <t>ME B1.4.1</t>
  </si>
  <si>
    <t>ME B1.5.1</t>
  </si>
  <si>
    <t>ME B2.1.1</t>
  </si>
  <si>
    <t>ME B2.1.2</t>
  </si>
  <si>
    <t>ME B2.2.1</t>
  </si>
  <si>
    <t>ME B2.2.3</t>
  </si>
  <si>
    <t>ME B2.2.2</t>
  </si>
  <si>
    <t>ME B3.4.1</t>
  </si>
  <si>
    <t>ME B3.3.1</t>
  </si>
  <si>
    <t>ME B3.2.1</t>
  </si>
  <si>
    <t>ME B3.1.1</t>
  </si>
  <si>
    <t>ME B3.1.2</t>
  </si>
  <si>
    <t>ME B4.3.1</t>
  </si>
  <si>
    <t>ME B4.2.1</t>
  </si>
  <si>
    <t>ME B4.1.1</t>
  </si>
  <si>
    <t>ME B5.3.1</t>
  </si>
  <si>
    <t>ME B5.2.1</t>
  </si>
  <si>
    <t>ME B5.1.1</t>
  </si>
  <si>
    <t>ME C1.4.1</t>
  </si>
  <si>
    <t>ME C1.3.1</t>
  </si>
  <si>
    <t>ME C1.3.2</t>
  </si>
  <si>
    <t>ME C1.3.3</t>
  </si>
  <si>
    <t>ME C1.3.4</t>
  </si>
  <si>
    <t>ME C1.3.5</t>
  </si>
  <si>
    <t>ME C1.3.6</t>
  </si>
  <si>
    <t>ME C1.3.7</t>
  </si>
  <si>
    <t>ME C1.3.8</t>
  </si>
  <si>
    <t>ME C1.3.9</t>
  </si>
  <si>
    <t>ME C1.3.10</t>
  </si>
  <si>
    <t>ME C1.7.1</t>
  </si>
  <si>
    <t>ME C1.6.1</t>
  </si>
  <si>
    <t>ME C1.5.1</t>
  </si>
  <si>
    <t>ME C1.8.1</t>
  </si>
  <si>
    <t>ME C1.8.2</t>
  </si>
  <si>
    <t>ME C2.3.1</t>
  </si>
  <si>
    <t>ME C2.3.2</t>
  </si>
  <si>
    <t>ME C2.2.1</t>
  </si>
  <si>
    <t>ME C2.2.2</t>
  </si>
  <si>
    <t>ME C2.1.1</t>
  </si>
  <si>
    <t>ME C3.3.1</t>
  </si>
  <si>
    <t>ME C3.2.2</t>
  </si>
  <si>
    <t>ME C3.2.1</t>
  </si>
  <si>
    <t>ME C3.1.2</t>
  </si>
  <si>
    <t>ME C3.1.1</t>
  </si>
  <si>
    <t>ME C4.5.1</t>
  </si>
  <si>
    <t>ME C4.5.2</t>
  </si>
  <si>
    <t>ME C4.5.3</t>
  </si>
  <si>
    <t>ME C4.5.4</t>
  </si>
  <si>
    <t>ME C4.5.5</t>
  </si>
  <si>
    <t>ME C4.4.1</t>
  </si>
  <si>
    <t>ME C4.4.2</t>
  </si>
  <si>
    <t>ME C4.3.1</t>
  </si>
  <si>
    <t>ME C4.2.1</t>
  </si>
  <si>
    <t>ME C4.1.1</t>
  </si>
  <si>
    <t>ME C5.1.1</t>
  </si>
  <si>
    <t>ME C5.1.2</t>
  </si>
  <si>
    <t>ME C5.1.3</t>
  </si>
  <si>
    <t>ME C5.1.4</t>
  </si>
  <si>
    <t>ME C5.1.5</t>
  </si>
  <si>
    <t>ME C5.1.6</t>
  </si>
  <si>
    <t>ME C5.1.8</t>
  </si>
  <si>
    <t>ME C5.2.1</t>
  </si>
  <si>
    <t>ME C5.2.3</t>
  </si>
  <si>
    <t>ME C5.2.4</t>
  </si>
  <si>
    <t>ME C5.3.1</t>
  </si>
  <si>
    <t>ME C6.1.1</t>
  </si>
  <si>
    <t>ME C6.2.2</t>
  </si>
  <si>
    <t>ME C6.2.4</t>
  </si>
  <si>
    <t>ME C6.4.1</t>
  </si>
  <si>
    <t>ME C6.5.1</t>
  </si>
  <si>
    <t>ME D1.1.1</t>
  </si>
  <si>
    <t>ME D1.1.2</t>
  </si>
  <si>
    <t>ME D1.2.1</t>
  </si>
  <si>
    <t>ME D1.3.1</t>
  </si>
  <si>
    <t>ME D2.1.1</t>
  </si>
  <si>
    <t>ME D2.2.1</t>
  </si>
  <si>
    <t>ME D2.2.2</t>
  </si>
  <si>
    <t>ME D2.3.1</t>
  </si>
  <si>
    <t>ME D2.3.2</t>
  </si>
  <si>
    <t>ME D2.3.3</t>
  </si>
  <si>
    <t>ME D2.4.1</t>
  </si>
  <si>
    <t>ME D2.4.2</t>
  </si>
  <si>
    <t>ME D2.5.1</t>
  </si>
  <si>
    <t>ME D2.5.2</t>
  </si>
  <si>
    <t>ME D2.7.1</t>
  </si>
  <si>
    <t>ME D3.1.1</t>
  </si>
  <si>
    <t>ME D3.1.2</t>
  </si>
  <si>
    <t>ME D3.2.1</t>
  </si>
  <si>
    <t>ME D3.2.2</t>
  </si>
  <si>
    <t>ME D3.3.1</t>
  </si>
  <si>
    <t>ME D3.3.2</t>
  </si>
  <si>
    <t>ME D3.4.1</t>
  </si>
  <si>
    <t>ME D3.4.2</t>
  </si>
  <si>
    <t>ME D3.4.3</t>
  </si>
  <si>
    <t>ME D3.5.1</t>
  </si>
  <si>
    <t>ME D4.1.1</t>
  </si>
  <si>
    <t>ME D4.5.1</t>
  </si>
  <si>
    <t>ME D4.4.1</t>
  </si>
  <si>
    <t>ME D4.3.2</t>
  </si>
  <si>
    <t>ME D4.3.3</t>
  </si>
  <si>
    <t>ME D4.3.4</t>
  </si>
  <si>
    <t>ME D4.3.5</t>
  </si>
  <si>
    <t>ME D4.3.6</t>
  </si>
  <si>
    <t>ME D4.3.7</t>
  </si>
  <si>
    <t>ME D4.3.8</t>
  </si>
  <si>
    <t>ME D4.3.9</t>
  </si>
  <si>
    <t>ME D4.3.11</t>
  </si>
  <si>
    <t>ME D4.3.12</t>
  </si>
  <si>
    <t>ME D5.1.1</t>
  </si>
  <si>
    <t>ME D5.2.1</t>
  </si>
  <si>
    <t>ME D5.3.1</t>
  </si>
  <si>
    <t>ME D5.3.2</t>
  </si>
  <si>
    <t>ME D6.2.1</t>
  </si>
  <si>
    <t>ME D6.1.1</t>
  </si>
  <si>
    <t>ME D6.1.2</t>
  </si>
  <si>
    <t>ME D6.1.3</t>
  </si>
  <si>
    <t>ME D7.1.1</t>
  </si>
  <si>
    <t>ME D7.2.1</t>
  </si>
  <si>
    <t>ME D7.2.2</t>
  </si>
  <si>
    <t>ME D7.3.1</t>
  </si>
  <si>
    <t>ME E1.1.1</t>
  </si>
  <si>
    <t>ME E1.1.2</t>
  </si>
  <si>
    <t>ME E1.2.1</t>
  </si>
  <si>
    <t>ME E1.2.2</t>
  </si>
  <si>
    <t>ME E1.2.3</t>
  </si>
  <si>
    <t>ME E1.2.4</t>
  </si>
  <si>
    <t>ME E1.3.1</t>
  </si>
  <si>
    <t>ME E2.2.2</t>
  </si>
  <si>
    <t>ME E2.2.1</t>
  </si>
  <si>
    <t>ME E2.1.1</t>
  </si>
  <si>
    <t>ME E2.1.2</t>
  </si>
  <si>
    <t>ME E2.1.3</t>
  </si>
  <si>
    <t>ME E3.3.1</t>
  </si>
  <si>
    <t>ME E3.1.1</t>
  </si>
  <si>
    <t>ME E3.2.3</t>
  </si>
  <si>
    <t>ME E3.2.4</t>
  </si>
  <si>
    <t>ME E3.2.1</t>
  </si>
  <si>
    <t>ME E3.2.2</t>
  </si>
  <si>
    <t>ME E3.2.6</t>
  </si>
  <si>
    <t>ME E4.3.1</t>
  </si>
  <si>
    <t>ME E4.1.1</t>
  </si>
  <si>
    <t>ME E5.1.1</t>
  </si>
  <si>
    <t>ME E5.2.1</t>
  </si>
  <si>
    <t>ME E6.1.1</t>
  </si>
  <si>
    <t>ME E6.2.1</t>
  </si>
  <si>
    <t>ME E6.2.2</t>
  </si>
  <si>
    <t>ME E6.2.3</t>
  </si>
  <si>
    <t>ME E6.2.4</t>
  </si>
  <si>
    <t>ME E7.1.1</t>
  </si>
  <si>
    <t>ME E7.1.2</t>
  </si>
  <si>
    <t>ME E7.1.3</t>
  </si>
  <si>
    <t>ME E7.2.1</t>
  </si>
  <si>
    <t>ME E7.2.2</t>
  </si>
  <si>
    <t>ME E7.3.1</t>
  </si>
  <si>
    <t>ME E7.3.2</t>
  </si>
  <si>
    <t>ME E7.3.3</t>
  </si>
  <si>
    <t>ME E7.3.4</t>
  </si>
  <si>
    <t>ME E7.4.1</t>
  </si>
  <si>
    <t>ME E8.1.1</t>
  </si>
  <si>
    <t>ME E8.4.1</t>
  </si>
  <si>
    <t>ME E8.3.1</t>
  </si>
  <si>
    <t>ME E8.5.1</t>
  </si>
  <si>
    <t>ME E8.5.2</t>
  </si>
  <si>
    <t>ME E9.1.1</t>
  </si>
  <si>
    <t>ME E9.1.2</t>
  </si>
  <si>
    <t>ME E10.1.1</t>
  </si>
  <si>
    <t>ME E11.1.1</t>
  </si>
  <si>
    <t>ME E11.2.1</t>
  </si>
  <si>
    <t>ME E12.1.1</t>
  </si>
  <si>
    <t>ME E13.2.1</t>
  </si>
  <si>
    <t>ME E13.3.1</t>
  </si>
  <si>
    <t>ME E14.1.1</t>
  </si>
  <si>
    <t>ME E14.1.2</t>
  </si>
  <si>
    <t>ME E14.1.3</t>
  </si>
  <si>
    <t>ME E14.2.1</t>
  </si>
  <si>
    <t>ME E14.3.1</t>
  </si>
  <si>
    <t>ME F1.3.1</t>
  </si>
  <si>
    <t>ME F1.3.2</t>
  </si>
  <si>
    <t>ME F1.3.3</t>
  </si>
  <si>
    <t>ME F1.3.5</t>
  </si>
  <si>
    <t>ME F1.3.6</t>
  </si>
  <si>
    <t>ME F1.1.1</t>
  </si>
  <si>
    <t>ME F1.2.1</t>
  </si>
  <si>
    <t>ME F1.2.2</t>
  </si>
  <si>
    <t>ME F2.1.1</t>
  </si>
  <si>
    <t>ME F2.1.2</t>
  </si>
  <si>
    <t>ME F2.1.3</t>
  </si>
  <si>
    <t>ME F2.1.4</t>
  </si>
  <si>
    <t>ME F2.1.5</t>
  </si>
  <si>
    <t>ME F2.1.6</t>
  </si>
  <si>
    <t>ME F2.1.7</t>
  </si>
  <si>
    <t>ME F2.2.1</t>
  </si>
  <si>
    <t>ME F2.2.2</t>
  </si>
  <si>
    <t>ME F3.2.2</t>
  </si>
  <si>
    <t>ME F3.2.1</t>
  </si>
  <si>
    <t>ME F3.1.1</t>
  </si>
  <si>
    <t>ME F3.1.2</t>
  </si>
  <si>
    <t>ME F3.1.3</t>
  </si>
  <si>
    <t>ME F3.1.4</t>
  </si>
  <si>
    <t>ME F3.1.5</t>
  </si>
  <si>
    <t>ME F3.1.6</t>
  </si>
  <si>
    <t>ME F3.1.7</t>
  </si>
  <si>
    <t>ME F3.1.8</t>
  </si>
  <si>
    <t>ME F4.1.1</t>
  </si>
  <si>
    <t>ME F4.1.3</t>
  </si>
  <si>
    <t>ME F4.1.4</t>
  </si>
  <si>
    <t>ME F4.1.5</t>
  </si>
  <si>
    <t>ME F4.1.7</t>
  </si>
  <si>
    <t>ME F4.2.1</t>
  </si>
  <si>
    <t>ME F4.2.2</t>
  </si>
  <si>
    <t>ME F4.2.3</t>
  </si>
  <si>
    <t>ME F4.2.4</t>
  </si>
  <si>
    <t>ME F5.1.1</t>
  </si>
  <si>
    <t>ME F5.1.3</t>
  </si>
  <si>
    <t>ME F5.1.4</t>
  </si>
  <si>
    <t>ME F5.1.5</t>
  </si>
  <si>
    <t>ME F5.1.9</t>
  </si>
  <si>
    <t>ME F5.1.10</t>
  </si>
  <si>
    <t>ME F5.1.11</t>
  </si>
  <si>
    <t>ME F5.2.1</t>
  </si>
  <si>
    <t>ME F5.2.2</t>
  </si>
  <si>
    <t>ME F5.3.1</t>
  </si>
  <si>
    <t>ME F5.5.1</t>
  </si>
  <si>
    <t>ME F6.3.3</t>
  </si>
  <si>
    <t>ME F6.3.2</t>
  </si>
  <si>
    <t>ME F6.3.1</t>
  </si>
  <si>
    <t>ME F6.2.5</t>
  </si>
  <si>
    <t>ME F6.2.4</t>
  </si>
  <si>
    <t>ME F6.2.3</t>
  </si>
  <si>
    <t>ME F6.2.2</t>
  </si>
  <si>
    <t>ME F6.2.1</t>
  </si>
  <si>
    <t>ME F6.1.1</t>
  </si>
  <si>
    <t>ME F6.1.2</t>
  </si>
  <si>
    <t>ME F6.1.3</t>
  </si>
  <si>
    <t>ME F6.1.4</t>
  </si>
  <si>
    <t>ME G1.1.1</t>
  </si>
  <si>
    <t>ME G3.1.1</t>
  </si>
  <si>
    <t>ME G3.2.2</t>
  </si>
  <si>
    <t>ME G4.2.1</t>
  </si>
  <si>
    <t>ME G4.2.2</t>
  </si>
  <si>
    <t>ME G4.2.3</t>
  </si>
  <si>
    <t>ME G4.2.4</t>
  </si>
  <si>
    <t>ME G4.2.5</t>
  </si>
  <si>
    <t>ME G4.2.6</t>
  </si>
  <si>
    <t>ME G4.2.7</t>
  </si>
  <si>
    <t>ME G4.2.8</t>
  </si>
  <si>
    <t>ME G4.2.9</t>
  </si>
  <si>
    <t>ME G4.2.10</t>
  </si>
  <si>
    <t>ME G4.2.11</t>
  </si>
  <si>
    <t>ME G4.2.12</t>
  </si>
  <si>
    <t>ME G4.2.13</t>
  </si>
  <si>
    <t>ME G4.2.14</t>
  </si>
  <si>
    <t>ME G4.2.15</t>
  </si>
  <si>
    <t>ME G4.2.16</t>
  </si>
  <si>
    <t>ME G4.3.1</t>
  </si>
  <si>
    <t>ME G4.4.1</t>
  </si>
  <si>
    <t>ME G5.1.1</t>
  </si>
  <si>
    <t>ME G5.3.1</t>
  </si>
  <si>
    <t>ME G5.2.1</t>
  </si>
  <si>
    <t>ME G6.1.1</t>
  </si>
  <si>
    <t>ME G6.2.1</t>
  </si>
  <si>
    <t>ME G6.3.1</t>
  </si>
  <si>
    <t>ME G6.4.1</t>
  </si>
  <si>
    <t>ME G7.1.1</t>
  </si>
  <si>
    <t>ME G7.2.1</t>
  </si>
  <si>
    <t>ME G7.3.1</t>
  </si>
  <si>
    <t>ME G8.1.1</t>
  </si>
  <si>
    <t>ME G8.1.2</t>
  </si>
  <si>
    <t>ME G8.1.3</t>
  </si>
  <si>
    <t>ME G8.1.4</t>
  </si>
  <si>
    <t>ME G8.2.1</t>
  </si>
  <si>
    <t>ME G8.2.2</t>
  </si>
  <si>
    <t>ME H1.1.1</t>
  </si>
  <si>
    <t>ME H1.1.2</t>
  </si>
  <si>
    <t>ME H1.1.5</t>
  </si>
  <si>
    <t>ME H1.1.6</t>
  </si>
  <si>
    <t>ME H1.1.7</t>
  </si>
  <si>
    <t>ME H1.1.9</t>
  </si>
  <si>
    <t>ME H2.1.1</t>
  </si>
  <si>
    <t>ME H2.1.2</t>
  </si>
  <si>
    <t>ME H2.1.3</t>
  </si>
  <si>
    <t>ME H2.1.4</t>
  </si>
  <si>
    <t>ME H3.1.1</t>
  </si>
  <si>
    <t>ME H3.1.2</t>
  </si>
  <si>
    <t>ME H3.1.3</t>
  </si>
  <si>
    <t>ME H4.1.1</t>
  </si>
  <si>
    <t>ME A1.1.3</t>
  </si>
  <si>
    <t>ME A1.1.4</t>
  </si>
  <si>
    <t>ME A1.1.5</t>
  </si>
  <si>
    <t>ME A1.1.6</t>
  </si>
  <si>
    <t>ME A1.1.7</t>
  </si>
  <si>
    <t>Availability of infection control unit Support</t>
  </si>
  <si>
    <t>Availbility of Laboratory services 24X7</t>
  </si>
  <si>
    <t>Availability of ambulance services 24*7</t>
  </si>
  <si>
    <t>Availability of Enquiry Desk with dedicated staff  (one per unit)</t>
  </si>
  <si>
    <t>Information on treatment/procedures shared with the patient adequately</t>
  </si>
  <si>
    <t>Information on treatment/procedures shared with the patient's guardian adequately</t>
  </si>
  <si>
    <t>Linnen Drying facilities</t>
  </si>
  <si>
    <t>LR Management</t>
  </si>
  <si>
    <t>Lactation management</t>
  </si>
  <si>
    <t>Quality management</t>
  </si>
  <si>
    <t>essential newborn care</t>
  </si>
  <si>
    <t>Adult life support (CPR)</t>
  </si>
  <si>
    <t>Empty and  filled cylinders are labelled /pipe medical gases system available</t>
  </si>
  <si>
    <t xml:space="preserve">Interior of patient care areas are  painted </t>
  </si>
  <si>
    <t>No stray animal/rodent/birds/ insects</t>
  </si>
  <si>
    <t xml:space="preserve">Availability  of Centralized  vacuum supply or sucker machine </t>
  </si>
  <si>
    <t>There is designated  in charge for LR</t>
  </si>
  <si>
    <t>High level Disinfection of instruments/equipments  is done  as per protocol (para acetic acid)</t>
  </si>
  <si>
    <t xml:space="preserve">Labour room walls and ledges  are tiled </t>
  </si>
  <si>
    <t>Proportion of normal deliveries</t>
  </si>
  <si>
    <t>No of adverse events per thousand patients  (HAI)</t>
  </si>
  <si>
    <t>Labour room is  functional 24x7</t>
  </si>
  <si>
    <t>Maternal deaths review</t>
  </si>
  <si>
    <t>Near miss inquiry</t>
  </si>
  <si>
    <t>Perinatal death audits</t>
  </si>
  <si>
    <t>Breech delivery</t>
  </si>
  <si>
    <t>Relavant IEC Material is displayed in the labour room (washable material)</t>
  </si>
  <si>
    <t>When transfering patients from the LR to OT or other place, MW/NO should be accompanied,</t>
  </si>
  <si>
    <t>Availability of Wheel chairs or stretchers for easy Access to the labour room</t>
  </si>
  <si>
    <t xml:space="preserve">Labour room is located at ground floor/ If not located on the ground floor availability of the ramp / lift </t>
  </si>
  <si>
    <t>Patient is satisfied with the information given before obtaining the consent for a procedure</t>
  </si>
  <si>
    <t>The patient  has not spent on purchasing drugs or consumables from outside.</t>
  </si>
  <si>
    <t>Availability of Free wheel chair/ trolley transport within the hospital</t>
  </si>
  <si>
    <t>Delivery care is free</t>
  </si>
  <si>
    <t>8 delivery beds for a LR with avarage of 10 deliveries per day</t>
  </si>
  <si>
    <t>There is proper earthing</t>
  </si>
  <si>
    <t>Stairs and edges are marked</t>
  </si>
  <si>
    <t>Adequate space available in the labour room</t>
  </si>
  <si>
    <t>The  routes to reach exit are clearly marked.</t>
  </si>
  <si>
    <t xml:space="preserve">The fire exits are clearly visible. </t>
  </si>
  <si>
    <t xml:space="preserve">The expiry date for fire extinguishers are displayed on each extinguisher. </t>
  </si>
  <si>
    <t>Due date for next refilling is clearly mentioned</t>
  </si>
  <si>
    <t>Operating details are displayed in simple understandable language</t>
  </si>
  <si>
    <t xml:space="preserve">The ward  conducts mock drills regularly for fire and other disaster situation </t>
  </si>
  <si>
    <t>Thre is a system for induction training for new staff.</t>
  </si>
  <si>
    <t>The staff is competent  for operating fire extinguisher and what to do in case of fire</t>
  </si>
  <si>
    <t>Availability of consultant obstetrician and Gynaecologist on duty/oncall for 24*7</t>
  </si>
  <si>
    <t>Availability of on call paediatrician</t>
  </si>
  <si>
    <t>Availability of adequate labour room junior staff</t>
  </si>
  <si>
    <t>Emeregency obstetric care</t>
  </si>
  <si>
    <t xml:space="preserve">Availability of adequate labour room junior staff per shift </t>
  </si>
  <si>
    <t>All the items available</t>
  </si>
  <si>
    <t>All the items labeled</t>
  </si>
  <si>
    <t>No expired drugs</t>
  </si>
  <si>
    <t>All the drugs are available</t>
  </si>
  <si>
    <t>The facility has bio medical engineering unit or regular system for regular checking of bio medical equipments by  Provincial or district bio medical unit</t>
  </si>
  <si>
    <t>All equipments are in data base</t>
  </si>
  <si>
    <t>File is maintained for each equipment.</t>
  </si>
  <si>
    <t xml:space="preserve">Expiry dates are maintained at emergency drug tray </t>
  </si>
  <si>
    <t>New born identification band/tag  is in practice</t>
  </si>
  <si>
    <t>Female staff are feel secure at work place</t>
  </si>
  <si>
    <t>Ask female staff weather they feel secure at work place</t>
  </si>
  <si>
    <t>Availability of 24x7 running water to LR</t>
  </si>
  <si>
    <t xml:space="preserve">Availability of clean drape and  Macintosh on the Delivery table, </t>
  </si>
  <si>
    <t>System in place to provide sterilized linen for mothers in the LR.</t>
  </si>
  <si>
    <t>System in place to provide sterilized linen for LR staff.</t>
  </si>
  <si>
    <t xml:space="preserve">Linen is changed patient to patient </t>
  </si>
  <si>
    <t xml:space="preserve">Linen is changed  whenever it get soiled </t>
  </si>
  <si>
    <t>Cleaning</t>
  </si>
  <si>
    <t>Laundry</t>
  </si>
  <si>
    <t xml:space="preserve">Security </t>
  </si>
  <si>
    <t>Periodic medical checkups of the staff are carried out</t>
  </si>
  <si>
    <t>Hand washing and infection control audits done at periodic intervals  from infection control unit</t>
  </si>
  <si>
    <t>Availability of infection control team assigned for Labour room</t>
  </si>
  <si>
    <t>Water supply is adequate.</t>
  </si>
  <si>
    <t>Adequate sypply of soap and antiseptics.</t>
  </si>
  <si>
    <t>Availability of single use hand towels (disposable or reusable)</t>
  </si>
  <si>
    <t>Availability of adeuqate amount of Sterile  gloves.</t>
  </si>
  <si>
    <t>Availability of adeuqate amounts in different sizes  of Sterile  gloves.</t>
  </si>
  <si>
    <t xml:space="preserve">Use of elbow length gloves for obstetric purpose </t>
  </si>
  <si>
    <t>All staff change their shoes before entering to the LR</t>
  </si>
  <si>
    <t>LR staff change their cloths before entering to the LR</t>
  </si>
  <si>
    <t>Decontamination of makintosh</t>
  </si>
  <si>
    <t xml:space="preserve">Instruments are packed according for autoclaving/ sterilization  as per standard protocol </t>
  </si>
  <si>
    <t>Availability of established procedure to hand over pretreated items to CSSD</t>
  </si>
  <si>
    <t>Availability of established procedure to obtain  steriled items from CSSD</t>
  </si>
  <si>
    <t>Steriled items are taken to procedure site without breach in sterility</t>
  </si>
  <si>
    <t xml:space="preserve">Regular validation of sterilization through biological and chemical indicators </t>
  </si>
  <si>
    <t>Maintenance of records of sterilization</t>
  </si>
  <si>
    <t>LR door is placed so that outsiders can not enter LR</t>
  </si>
  <si>
    <t>Trolley transfering area is available</t>
  </si>
  <si>
    <t>Work improvement teams (WIT) are available in the ward/unit</t>
  </si>
  <si>
    <t>WIT conducts regular meetings</t>
  </si>
  <si>
    <t xml:space="preserve">WIT meeting records are available </t>
  </si>
  <si>
    <t>ME G2.1.1</t>
  </si>
  <si>
    <t xml:space="preserve">Client/Patient satisfaction survey done on monthly basis </t>
  </si>
  <si>
    <t xml:space="preserve">There is procedure to conduct Medical Audit /Clinical audit/ near miss enquiry </t>
  </si>
  <si>
    <t>ME G6.2.2</t>
  </si>
  <si>
    <t>ME G6.2.4</t>
  </si>
  <si>
    <t>ME G6.2.3</t>
  </si>
  <si>
    <t xml:space="preserve">There is procedure to conduct Prescription audit </t>
  </si>
  <si>
    <t>There is procedure to conduct perinatal death audits for intranatal/ fresh still births.</t>
  </si>
  <si>
    <t>Percentage Perineal tears (3rd, 4th) out of vaginal deliveries including assissted deliveries</t>
  </si>
  <si>
    <t>Percentage of retained placenta</t>
  </si>
  <si>
    <t>Percentage of ruptired uterus</t>
  </si>
  <si>
    <t>Percentage of uterine inversion</t>
  </si>
  <si>
    <t>Percentage of vaginal haematomas</t>
  </si>
  <si>
    <t>Percentage of shoulder dystocia</t>
  </si>
  <si>
    <t>percentage of undiagnosed breech</t>
  </si>
  <si>
    <t>Percentage of eclamtic fits at the LR</t>
  </si>
  <si>
    <t>Proportion of cases referred to OT from LR</t>
  </si>
  <si>
    <t>Proportion of cases referred to Higher Facilities from LR</t>
  </si>
  <si>
    <t xml:space="preserve">Proportion of cases where a partograph has maintained </t>
  </si>
  <si>
    <t>service provider satisfaction survey</t>
  </si>
  <si>
    <t>ME A1.2.1</t>
  </si>
  <si>
    <t>ME A1.2.2</t>
  </si>
  <si>
    <t>ME A1.2.3</t>
  </si>
  <si>
    <t>ME B1.1.4</t>
  </si>
  <si>
    <t>ME B1.1.5</t>
  </si>
  <si>
    <t>ME B2.1.3</t>
  </si>
  <si>
    <t>ME B2.1.4</t>
  </si>
  <si>
    <t>ME B4.1.2</t>
  </si>
  <si>
    <t>ME B4.1.3</t>
  </si>
  <si>
    <t>ME B4.2.2</t>
  </si>
  <si>
    <t>ME B4.3.2</t>
  </si>
  <si>
    <t>ME B4.3.3</t>
  </si>
  <si>
    <t>ME B5.1.2</t>
  </si>
  <si>
    <t>ME B5.1.3</t>
  </si>
  <si>
    <t>ME B5.1.4</t>
  </si>
  <si>
    <t>Availability of labour beds as per delivery load</t>
  </si>
  <si>
    <t>ME C2.2.3</t>
  </si>
  <si>
    <t>ME C2.2.4</t>
  </si>
  <si>
    <t>ME C2.2.5</t>
  </si>
  <si>
    <t>ME C2.2.6</t>
  </si>
  <si>
    <t>ME C2.2.7</t>
  </si>
  <si>
    <t>ME C2.2.8</t>
  </si>
  <si>
    <t>ME C2.2.9</t>
  </si>
  <si>
    <t>ME C2.2.10</t>
  </si>
  <si>
    <t>ME C3.1.3</t>
  </si>
  <si>
    <t>ME C3.2.3</t>
  </si>
  <si>
    <t>ME C3.2.4</t>
  </si>
  <si>
    <t>ME C3.3.2</t>
  </si>
  <si>
    <t>ME C3.3.3</t>
  </si>
  <si>
    <t>ME C4.1.2</t>
  </si>
  <si>
    <t>ME C4.3.2</t>
  </si>
  <si>
    <t>ME C4.3.3</t>
  </si>
  <si>
    <t>ME C4.4.3</t>
  </si>
  <si>
    <t>ME C4.5.6</t>
  </si>
  <si>
    <t>ME C4.5.7</t>
  </si>
  <si>
    <t>ME C4.5.8</t>
  </si>
  <si>
    <t>ME C4.5.9</t>
  </si>
  <si>
    <t>ME C4.5.10</t>
  </si>
  <si>
    <t>ME C5.1.7</t>
  </si>
  <si>
    <t>ME C5.3.2</t>
  </si>
  <si>
    <t>ME C5.3.3</t>
  </si>
  <si>
    <t>ME C5.3.4</t>
  </si>
  <si>
    <t>ME C5.3.5</t>
  </si>
  <si>
    <t>ME C6.2.1</t>
  </si>
  <si>
    <t>ME C6.2.3</t>
  </si>
  <si>
    <t>ME C6.2.5</t>
  </si>
  <si>
    <t>ME C6.2.6</t>
  </si>
  <si>
    <t>ME C6.2.7</t>
  </si>
  <si>
    <t>ME C6.3.1</t>
  </si>
  <si>
    <t>ME C6.3.2</t>
  </si>
  <si>
    <t>ME C6.5.2</t>
  </si>
  <si>
    <t>ME C6.5.3</t>
  </si>
  <si>
    <t>ME C6.5.4</t>
  </si>
  <si>
    <t>ME D1.1.3</t>
  </si>
  <si>
    <t>ME D1.1.4</t>
  </si>
  <si>
    <t>ME D2.1.2</t>
  </si>
  <si>
    <t>ME D2.1.3</t>
  </si>
  <si>
    <t>ME D2.6.1</t>
  </si>
  <si>
    <t>ME D2.6.2</t>
  </si>
  <si>
    <t>Adequate Illumination at delivery beds</t>
  </si>
  <si>
    <t>ME D3.1.3</t>
  </si>
  <si>
    <t>ME D4.3.1</t>
  </si>
  <si>
    <t>ME D4.3.10</t>
  </si>
  <si>
    <t>ME D6.1.5</t>
  </si>
  <si>
    <t>ME D6.1.4</t>
  </si>
  <si>
    <t>ME D6.1.6</t>
  </si>
  <si>
    <t>ME D8.1.1</t>
  </si>
  <si>
    <t>ME D8.1.2</t>
  </si>
  <si>
    <t>ME D8.1.3</t>
  </si>
  <si>
    <t>ME E1.2.5</t>
  </si>
  <si>
    <t>ME E2.1.4</t>
  </si>
  <si>
    <t>ME E2.1.5</t>
  </si>
  <si>
    <t>ME E3.2.5</t>
  </si>
  <si>
    <t>ME E3.2.7</t>
  </si>
  <si>
    <t>ME E8.5.3</t>
  </si>
  <si>
    <t>ME E9.1.3</t>
  </si>
  <si>
    <t>ME E13.1.1</t>
  </si>
  <si>
    <t>ME E14.3.2</t>
  </si>
  <si>
    <t>ME F1.3.4</t>
  </si>
  <si>
    <t>ME F2.1.8</t>
  </si>
  <si>
    <t>ME F2.1.9</t>
  </si>
  <si>
    <t>ME F2.1.10</t>
  </si>
  <si>
    <t>ME F3.1.9</t>
  </si>
  <si>
    <t>ME F4.1.2</t>
  </si>
  <si>
    <t>ME F4.1.6</t>
  </si>
  <si>
    <t>ME F4.1.8</t>
  </si>
  <si>
    <t>ME F4.1.9</t>
  </si>
  <si>
    <t>ME F4.2.5</t>
  </si>
  <si>
    <t>ME F4.2.6</t>
  </si>
  <si>
    <t>ME F4.2.7</t>
  </si>
  <si>
    <t>ME F4.2.8</t>
  </si>
  <si>
    <t>ME F4.2.9</t>
  </si>
  <si>
    <t>ME F4.2.10</t>
  </si>
  <si>
    <t>ME F4.2.11</t>
  </si>
  <si>
    <t>ME F4.2.12</t>
  </si>
  <si>
    <t>ME F5.1.2</t>
  </si>
  <si>
    <t>ME F5.1.6</t>
  </si>
  <si>
    <t>ME F5.1.7</t>
  </si>
  <si>
    <t>ME F5.1.8</t>
  </si>
  <si>
    <t>ME F5.1.12</t>
  </si>
  <si>
    <t>ME F6.1.5</t>
  </si>
  <si>
    <t>ME F6.2.6</t>
  </si>
  <si>
    <t>ME F6.2.7</t>
  </si>
  <si>
    <t>ME F6.3.4</t>
  </si>
  <si>
    <t>ME G1.1.2</t>
  </si>
  <si>
    <t>ME G1.1.3</t>
  </si>
  <si>
    <t>ME G1.1.4</t>
  </si>
  <si>
    <t>ME G2.1.2</t>
  </si>
  <si>
    <t>ME G3.2.1</t>
  </si>
  <si>
    <t>ME G4.1.2</t>
  </si>
  <si>
    <t>ME G4.1.1</t>
  </si>
  <si>
    <t>ME H1.1.3</t>
  </si>
  <si>
    <t>ME H1.1.4</t>
  </si>
  <si>
    <t>ME H1.1.8</t>
  </si>
  <si>
    <t>ME H1.1.10</t>
  </si>
  <si>
    <t>ME H1.1.11</t>
  </si>
  <si>
    <t>ME H1.1.12</t>
  </si>
  <si>
    <t>ME H4.2.1</t>
  </si>
  <si>
    <t xml:space="preserve">Availability of continous CSSD supply </t>
  </si>
  <si>
    <t>Guardian interview</t>
  </si>
  <si>
    <t>Availability of standard  delivery beds for deliveries</t>
  </si>
  <si>
    <t xml:space="preserve">Non structural components are properly secured.Check for fixtures and furniture like cupboards, cabinets, and heavy equipments , hanging objects are properly fastened and secured  </t>
  </si>
  <si>
    <t>Stabilizer is provided for Radiant warmer.</t>
  </si>
  <si>
    <t xml:space="preserve">Availability of Baby tray (Two pre warmed towels/sheets for wrapping the baby, mucus extractor, bag and mask (0 &amp;1 no.), sterilized thread for cord/cord clamp, nasogastric tube) </t>
  </si>
  <si>
    <t>All the items need to be there to get full marks</t>
  </si>
  <si>
    <t xml:space="preserve">All the measuring equipments/ instrument  are calibrated regularly. BP apparatus,  weighing scale , radiant warmer Etc are calibrated </t>
  </si>
  <si>
    <t>Ask the process of calibration for each equipment</t>
  </si>
  <si>
    <t>Check the registers</t>
  </si>
  <si>
    <t>Security arrangement in labour room. (Preferably female security staff )</t>
  </si>
  <si>
    <t>RR/PI</t>
  </si>
  <si>
    <t>Availability of   liquid antiseptic soap with dispenser (Check for availability/ Ask staff if the supply is adequate and uninterrupted.)</t>
  </si>
  <si>
    <t>Availability of Alcohol based Hand rub (Check for availability/  Ask staff for regular supply)</t>
  </si>
  <si>
    <t>Display of Hand washing Instruction at Point of Use (Prominently displayed above the hand washing facility , preferably in Local language)</t>
  </si>
  <si>
    <t xml:space="preserve">Cleaning is done with detergent and running water after decontamination </t>
  </si>
  <si>
    <t>Standard practice of mopping and scrubbing are followed (Unidirectional mopping from inside out)</t>
  </si>
  <si>
    <t>Cleaning equipments like broom are not used in patient care areas (Any cleaning equipment leading to dispersion of dust particles in air should be avoided)</t>
  </si>
  <si>
    <t>Use of three bucket system for mopping(One antiseptic solution, one with water and last one with disinfectant)</t>
  </si>
  <si>
    <t>Availability of dedicated HO/MO in  all time at labour room (At least One per shift )</t>
  </si>
  <si>
    <t>Remarks</t>
  </si>
  <si>
    <t>ME B4.3.4</t>
  </si>
  <si>
    <t>ME D4.2.2</t>
  </si>
  <si>
    <t>ME D4.2.1</t>
  </si>
  <si>
    <t>ME D4.2.3</t>
  </si>
  <si>
    <t>ME D5.2.2</t>
  </si>
  <si>
    <t>ME H3.1.4</t>
  </si>
  <si>
    <t xml:space="preserve">Proper handling of Soiled and infected linen </t>
  </si>
  <si>
    <t>Vulnerable patients are identified and measures are taken to protect them from any harm</t>
  </si>
  <si>
    <t>Please note when you are not allocating full marks, please give the reason in the remarks column</t>
  </si>
  <si>
    <r>
      <rPr>
        <b/>
        <sz val="16"/>
        <color theme="9" tint="-0.249977111117893"/>
        <rFont val="Calibri"/>
        <family val="2"/>
        <scheme val="minor"/>
      </rPr>
      <t>OB</t>
    </r>
    <r>
      <rPr>
        <b/>
        <sz val="16"/>
        <color theme="1"/>
        <rFont val="Calibri"/>
        <family val="2"/>
        <scheme val="minor"/>
      </rPr>
      <t xml:space="preserve"> - observe;</t>
    </r>
    <r>
      <rPr>
        <b/>
        <sz val="16"/>
        <color theme="9" tint="-0.249977111117893"/>
        <rFont val="Calibri"/>
        <family val="2"/>
        <scheme val="minor"/>
      </rPr>
      <t xml:space="preserve"> SI</t>
    </r>
    <r>
      <rPr>
        <b/>
        <sz val="16"/>
        <color theme="1"/>
        <rFont val="Calibri"/>
        <family val="2"/>
        <scheme val="minor"/>
      </rPr>
      <t xml:space="preserve"> - service provider interveiw; </t>
    </r>
    <r>
      <rPr>
        <b/>
        <sz val="16"/>
        <color theme="9" tint="-0.249977111117893"/>
        <rFont val="Calibri"/>
        <family val="2"/>
        <scheme val="minor"/>
      </rPr>
      <t>PI</t>
    </r>
    <r>
      <rPr>
        <b/>
        <sz val="16"/>
        <color theme="1"/>
        <rFont val="Calibri"/>
        <family val="2"/>
        <scheme val="minor"/>
      </rPr>
      <t xml:space="preserve"> - patient interview; </t>
    </r>
    <r>
      <rPr>
        <b/>
        <sz val="16"/>
        <color theme="9" tint="-0.249977111117893"/>
        <rFont val="Calibri"/>
        <family val="2"/>
        <scheme val="minor"/>
      </rPr>
      <t>RR</t>
    </r>
    <r>
      <rPr>
        <b/>
        <sz val="16"/>
        <color theme="1"/>
        <rFont val="Calibri"/>
        <family val="2"/>
        <scheme val="minor"/>
      </rPr>
      <t xml:space="preserve"> - records review</t>
    </r>
  </si>
  <si>
    <t>Reference</t>
  </si>
  <si>
    <t>Checkpoint</t>
  </si>
  <si>
    <t>Assessment Method</t>
  </si>
  <si>
    <t>Means of Verification</t>
  </si>
  <si>
    <t>Marks Allocated</t>
  </si>
  <si>
    <t>Marks Given</t>
  </si>
  <si>
    <t>Area of Concern - A : Service Provision</t>
  </si>
  <si>
    <t>Area of Concern - B : Patient Rights</t>
  </si>
  <si>
    <t>Area of Concern - C : Inputs</t>
  </si>
  <si>
    <t>Standard C1: The facility has infrastructure for delivery of assured services, and available infrastructure meets the prevalent norms</t>
  </si>
  <si>
    <t xml:space="preserve">Area of Concern - D : Support Services </t>
  </si>
  <si>
    <t>Standard D2: The facility has defined procedures for storage, inventory management and dispensing of drugs in pharmacy and patient care areas</t>
  </si>
  <si>
    <t>0B</t>
  </si>
  <si>
    <t xml:space="preserve">Linen is changed every day and whenever it get soiled </t>
  </si>
  <si>
    <t xml:space="preserve">Area of Concern - E : Clinical Services </t>
  </si>
  <si>
    <t xml:space="preserve">Standard E1:  The facility has defined procedures for registration,  consultation and admission of patients. </t>
  </si>
  <si>
    <t xml:space="preserve">Admitted within half hour of instruction by the doctor </t>
  </si>
  <si>
    <t xml:space="preserve">Admission is done by written order of a doctor </t>
  </si>
  <si>
    <t>OB/RR/OB</t>
  </si>
  <si>
    <t>Time of admission is recorded in patient record</t>
  </si>
  <si>
    <t>Temperature recorded on admission</t>
  </si>
  <si>
    <t>New born identification disc is in practice</t>
  </si>
  <si>
    <t xml:space="preserve">Standard E2:  The facility has defined and established procedures for clinical assessment and reassessment of the patients. </t>
  </si>
  <si>
    <t xml:space="preserve">Patient History is taken and recorded </t>
  </si>
  <si>
    <t xml:space="preserve">Physical Examination is done and recorded </t>
  </si>
  <si>
    <t xml:space="preserve">Provisional Diagnosis is recorded </t>
  </si>
  <si>
    <t>Initial assessment is documented preferably within 1/ 2 hour of stabilization</t>
  </si>
  <si>
    <t>Expression of breast milk, cup feeding demonstrated at antenatal clinic,antenatal ward, neonatal unit.(BFHI)</t>
  </si>
  <si>
    <t xml:space="preserve">There is a system of follow up of transferred patients </t>
  </si>
  <si>
    <t xml:space="preserve">Treatment charts are maintained </t>
  </si>
  <si>
    <t>Check that treatment charts are updated and drugs given are marked. Corelate it with drugs and doses prescribed.</t>
  </si>
  <si>
    <t xml:space="preserve">There is a process to ensure the accuracy of verbal/telephonic orders </t>
  </si>
  <si>
    <t>Verbal orders are rechecked before administration( verbal orders should be taken by 2 staff members and signed and reconfirmed with the ordering officer)</t>
  </si>
  <si>
    <t xml:space="preserve">Patient Vitals are monitored and recorded periodically </t>
  </si>
  <si>
    <t xml:space="preserve">Standard E5:  The facility has a procedure to identify high risk and vulnerable patients.  </t>
  </si>
  <si>
    <t>High risk patients are identified and treatment given on priority</t>
  </si>
  <si>
    <t xml:space="preserve">Standard E6:  The facility follows standard treatment guidelines defined by state/Central government for prescribing the generic drugs &amp; their rational use. </t>
  </si>
  <si>
    <t xml:space="preserve">Drugs are prescribed under generic name only </t>
  </si>
  <si>
    <t>Standard treatment guideline are available at point of use</t>
  </si>
  <si>
    <t>Availability of drug formulary (BNF, drug doses formulary)</t>
  </si>
  <si>
    <t>Standard E7:  The facility has defined procedures for safe drug administration</t>
  </si>
  <si>
    <t>High alert  (schedule II)  drugs available in department are identified</t>
  </si>
  <si>
    <t>Adrenaline - 1/10,000( 1 in 10 dilution of 1/1000 solution) - 1 vial, Naloxone-1 vial ( 400 up/ml ) , 0.9% N.Saline- preferably 5 ml vial,   8.4% NaHCO3- 2 vials,  10% dextrose- 1 bottle, Distilled water-5 ml vialx 5</t>
  </si>
  <si>
    <t>Maximum dose of high alert drugs are defined and communicated</t>
  </si>
  <si>
    <t>A system of independent double check before administration, Error prone medical abbreviations are avoided</t>
  </si>
  <si>
    <t>Check for any open single dose vial with left  over content intended to be used later on</t>
  </si>
  <si>
    <t>Check for separate sterile needle is used every time for multiple dose vial</t>
  </si>
  <si>
    <t>In multi dose vial needle is not left in the septum</t>
  </si>
  <si>
    <t>Fluid and drug dosages are calculated according to body weight</t>
  </si>
  <si>
    <t>Check for calculation chart</t>
  </si>
  <si>
    <t>Drip rate and volume is calculated and monitored</t>
  </si>
  <si>
    <t>Administration of medicines done after ensuring right patient, right drugs , right route, right time,right dose.</t>
  </si>
  <si>
    <t>Standard E8:  The facility has defined and established procedures for maintaining, updating of patients’ clinical records and their storage</t>
  </si>
  <si>
    <t>Patient progress is recorded as per defined assessment schedule</t>
  </si>
  <si>
    <t>Treatment plan, first orders are written on BHT</t>
  </si>
  <si>
    <t>Maintenance of treatment chart/treatment registers</t>
  </si>
  <si>
    <t xml:space="preserve">Treatment given is recorded in treatment chart. </t>
  </si>
  <si>
    <t>Procedure performed are recorded in BHT                             (eg; LP, Blood sampling)</t>
  </si>
  <si>
    <t>Mobilization, resuscitation etc.</t>
  </si>
  <si>
    <t>Standard Formats are available (Newborn Examiniation Format, NICU SCBU History record sheet, Transfer form)</t>
  </si>
  <si>
    <t xml:space="preserve">Registers and records are maintained as per guidelines </t>
  </si>
  <si>
    <t>General order book (GOB), report book, Admission register, lab register, Admission sheet/ bed head ticket, discharge slip, referral slip, referral in/referral out register, Diet register, Linen register, Drug intend register.</t>
  </si>
  <si>
    <t xml:space="preserve">Safe keeping of  patient records </t>
  </si>
  <si>
    <t>Discharge is done by a responsible doctor</t>
  </si>
  <si>
    <t>SI/PI/RR</t>
  </si>
  <si>
    <t xml:space="preserve"> Transfer form/Diagnosis Card is given to patients transferred to higher level</t>
  </si>
  <si>
    <t xml:space="preserve"> Diagnosis Card ( H 1165 )is given to patients going in LAMA</t>
  </si>
  <si>
    <t>For care of new born and breastfeeding, treatment and follow up counselling</t>
  </si>
  <si>
    <t xml:space="preserve">Time of discharge is communicated to patient in prior </t>
  </si>
  <si>
    <t xml:space="preserve">Declaration is taken from the LAMA patient </t>
  </si>
  <si>
    <t>Standard E10:  The facility has defined and established procedures for intensive care.</t>
  </si>
  <si>
    <t>Criteria are defined for intubation</t>
  </si>
  <si>
    <t xml:space="preserve">Standard E11:  The facility has defined and established procedures for Emergency Services and Disaster Management </t>
  </si>
  <si>
    <t>System for coordinating with ambulances</t>
  </si>
  <si>
    <t>Ambulance has provision/ method for maintenance of Warm chain while referred to higher centre (Transport incubator)</t>
  </si>
  <si>
    <t xml:space="preserve">Ambulance/transport vehicle have adequate arrangement for Oxygen </t>
  </si>
  <si>
    <t xml:space="preserve">Ambulance/transport vehicle have dedicated rescue kit including " essential supplies kit", emergency drug kit </t>
  </si>
  <si>
    <t>Standard E13:   The facility has defined and established procedures for Blood Bank/Storage Management and Transfusion.</t>
  </si>
  <si>
    <t>If not available than how facility cope with it</t>
  </si>
  <si>
    <t xml:space="preserve">Written Consent is taken before transfusion </t>
  </si>
  <si>
    <t>Patient's identification is verified before blood products transfusion</t>
  </si>
  <si>
    <t xml:space="preserve">Blood is kept on optimum temperature before transfusion </t>
  </si>
  <si>
    <t>Standard E14:   The facility has defined and established procedures for end of life care and death</t>
  </si>
  <si>
    <t>Facility has a standard procedure to communicate death to relatives ( most senior person consultant or medical officer)</t>
  </si>
  <si>
    <t>Procedure to declare death  for brought in dead cases</t>
  </si>
  <si>
    <t>Death summary is given to patient attendant quoting the immediate cause and underlying cause if possible</t>
  </si>
  <si>
    <t xml:space="preserve">There is a procedure to allow patient relative/Next of Kin to observe patient in last hours </t>
  </si>
  <si>
    <t xml:space="preserve">Standard E15:   The facility has established procedures for care of new born, infant and child as per guidelines </t>
  </si>
  <si>
    <t>zero dose, system of ensuing immunization</t>
  </si>
  <si>
    <t xml:space="preserve">Adherence to clinical protocol </t>
  </si>
  <si>
    <t>Competence testing</t>
  </si>
  <si>
    <t>Area of Concern - F : Infection Control</t>
  </si>
  <si>
    <t>Standard F1:  The facility has infection control Programme and procedures in place for prevention and measurement of hospital associated infection</t>
  </si>
  <si>
    <t>Standard F2:  The facility has defined and Implemented procedures for ensuring hand hygiene practices and antisepsis</t>
  </si>
  <si>
    <t xml:space="preserve">Standard F3:  The facility ensures standard practices and materials for Personal protection </t>
  </si>
  <si>
    <t xml:space="preserve">Standard F4:  The facility has standard procedures for processing of equipment and instruments </t>
  </si>
  <si>
    <t xml:space="preserve">Standard F5:  Physical layout and environmental control of the patient care areas ensures infection prevention </t>
  </si>
  <si>
    <t xml:space="preserve">Standard F6:  Facility has defined and established procedures for segregation, collection, treatment and disposal of Bio Medical and hazardous Waste. </t>
  </si>
  <si>
    <t>Area of Concern - G : Quality Management</t>
  </si>
  <si>
    <t xml:space="preserve">Standard G1:  The facility has established organizational framework for quality improvement </t>
  </si>
  <si>
    <t xml:space="preserve">Standard G4:  The facility has established, documented implemented and maintained Standard Operating Procedures for all key processes and support services. </t>
  </si>
  <si>
    <t xml:space="preserve">Standard G5:  The facility maps its key processes and seeks to make them more efficient by reducing non value adding activities and wastages </t>
  </si>
  <si>
    <t>Standard G6:  The facility has established system of periodic review as internal  assessment , medical &amp; death audit and prescription audit</t>
  </si>
  <si>
    <t>Action plan prepared</t>
  </si>
  <si>
    <t xml:space="preserve">Standard G7:  The facility has defined and established Quality Policy &amp; Quality Objectives </t>
  </si>
  <si>
    <t>Area of Concern - H : Outcome</t>
  </si>
  <si>
    <t xml:space="preserve">National Quality Assurance Standards - Sri Lanka </t>
  </si>
  <si>
    <t xml:space="preserve">Standard A1: The ward provides Antenatal Services According to Ministry of Health norms </t>
  </si>
  <si>
    <t>ME A1.1: Services are available</t>
  </si>
  <si>
    <t>Funtioning - 5 marks, 24*7  functioning - 10 marks</t>
  </si>
  <si>
    <t>ME A1.2: Auditing systems are available</t>
  </si>
  <si>
    <t>Standard A2: Labour Room provides services according to Maternal Care guidelines of ministry of Health</t>
  </si>
  <si>
    <t xml:space="preserve">ME A2.1: The facility provides Labour room Services </t>
  </si>
  <si>
    <t>Assisted vaginal Delivery - Forceps Delivery</t>
  </si>
  <si>
    <t>Assisted vaginal Delivery - Vacuum delivery</t>
  </si>
  <si>
    <t xml:space="preserve">ME A2.2: The facility provides Newborn health  Services </t>
  </si>
  <si>
    <t xml:space="preserve"> Availability of New born resuscitation</t>
  </si>
  <si>
    <t>ME A2.1.1</t>
  </si>
  <si>
    <t>ME A2.1.2</t>
  </si>
  <si>
    <t>ME A2.1.3</t>
  </si>
  <si>
    <t>ME A2.1.4</t>
  </si>
  <si>
    <t>ME A2.1.5</t>
  </si>
  <si>
    <t>ME A2.1.6</t>
  </si>
  <si>
    <t>ME A2.1.7</t>
  </si>
  <si>
    <t>ME A2.1.8</t>
  </si>
  <si>
    <t>ME A2.1.9</t>
  </si>
  <si>
    <t>ME A2.1.10</t>
  </si>
  <si>
    <t xml:space="preserve">Standard B1: Labour Room provides the information to care seekers, their families &amp; community about the available  services  and their modalities </t>
  </si>
  <si>
    <t xml:space="preserve">ME B1.1: The facility has uniform and user-friendly signage system </t>
  </si>
  <si>
    <t>ok</t>
  </si>
  <si>
    <t xml:space="preserve">ME B1.2: The facility displays the services and entitlements available in its departments </t>
  </si>
  <si>
    <t>ME B1.3: Patients are sensitised and educated through appropriate IEC / BCC approaches</t>
  </si>
  <si>
    <t xml:space="preserve">ME B1.4: Information is available in all 3 languages and easy to understand </t>
  </si>
  <si>
    <t xml:space="preserve">ME B1.5: The facility provides information to patients and visitor through an exclusive set-up. </t>
  </si>
  <si>
    <t xml:space="preserve">ME C1.1: Departments have adequate space as per patient or work load  </t>
  </si>
  <si>
    <t>ME C1.1.1</t>
  </si>
  <si>
    <t>MEC1.2.1</t>
  </si>
  <si>
    <t>MEC1.2.2</t>
  </si>
  <si>
    <t>MEC1.2.3</t>
  </si>
  <si>
    <t>MEC1.2.4</t>
  </si>
  <si>
    <t>MEC1.2.5</t>
  </si>
  <si>
    <t>MEC1.2.6</t>
  </si>
  <si>
    <t xml:space="preserve">ME C1.2: The facility and departments are planned to ensure structure follows the function/processes  </t>
  </si>
  <si>
    <t>ME C1.3: Departments have layout and demarcated areas as per functions</t>
  </si>
  <si>
    <t>ME C1.4: The facility has adequate circulation area and open spaces according to standards</t>
  </si>
  <si>
    <t>ME C1.5:  Availablity of Rapid efficient communication system  to contact necessary services in an emmergency</t>
  </si>
  <si>
    <t xml:space="preserve">ME C1.6: The facility has infrastructure for intramural and extramural communication </t>
  </si>
  <si>
    <t xml:space="preserve">ME C1.7: Service counters are available as per patient load </t>
  </si>
  <si>
    <t>ME C1.8: Availability of standard labour beds</t>
  </si>
  <si>
    <t>ME C1.8.3</t>
  </si>
  <si>
    <t>ME C1.8.4</t>
  </si>
  <si>
    <t>ME C1.8.5</t>
  </si>
  <si>
    <t>ME C1.8.6</t>
  </si>
  <si>
    <t>ME C1.8.7</t>
  </si>
  <si>
    <t xml:space="preserve">Standard B2: Services are delivered in a manner that is sensitive to gender, religious and cultural needs, and there are no barrier on account of physical  economic, cultural or social reasons. </t>
  </si>
  <si>
    <t>ME B2.1: Services are provided in manner that are sensitive to gender</t>
  </si>
  <si>
    <t xml:space="preserve">ME B2.2: Access to LR is provided without any physical barrier &amp; and friendly to people with disabilities </t>
  </si>
  <si>
    <t>Standard B3: The facility maintains privacy, confidentiality &amp; dignity of patient, and has a system for guarding patient related information.</t>
  </si>
  <si>
    <t xml:space="preserve">ME B3.1: Adequate visual privacy is provided at every point of care </t>
  </si>
  <si>
    <t xml:space="preserve">ME B3.2: Confidentiality of patients records and clinical information is maintained </t>
  </si>
  <si>
    <t xml:space="preserve">ME B3.3: The facility ensures the behaviours of staff is dignified and respectful, while delivering the services </t>
  </si>
  <si>
    <t>ME B3.4: The facility ensures privacy and confidentiality to every patient, especially of those conditions having social stigma, and also safeguards vulnerable groups</t>
  </si>
  <si>
    <t xml:space="preserve">Standard B4: The facility has defined and established procedures for informing patients about the medical condition, and involving them in treatment planning, and facilitates informed </t>
  </si>
  <si>
    <t xml:space="preserve">ME B4.1: There is established procedures for taking informed consent before treatment and procedures </t>
  </si>
  <si>
    <t xml:space="preserve">ME B4.2: Information about the treatment is shared with patients or attendants, regularly </t>
  </si>
  <si>
    <t>ME B4.3: The facility has defined and established grievance redressal system in place</t>
  </si>
  <si>
    <t>Standard B5: The facility ensures that there are no financial barrier to access, and that there is financial protection given from the cost of hospital services.</t>
  </si>
  <si>
    <t>ME B5.1: The facility provides free health  services to pregnant women as per government policy</t>
  </si>
  <si>
    <t>ME B5.2: The facility ensures that drugs prescribed are available at Pharmacy and wards</t>
  </si>
  <si>
    <t xml:space="preserve">ME B5.3: It is ensured that facilities for the prescribed investigations are available at the facility </t>
  </si>
  <si>
    <t xml:space="preserve">Standard H1:  The facility measures Productivity Indicators and ensures compliance with National benchmarks </t>
  </si>
  <si>
    <t xml:space="preserve">ME H1.1: Facility measures productivity Indicators on monthly basis </t>
  </si>
  <si>
    <t>ME H1.1.13</t>
  </si>
  <si>
    <t>ME H1.1.14</t>
  </si>
  <si>
    <t>Proportion assisted delivery conducted - Forceps Deliveries</t>
  </si>
  <si>
    <t>Proportion assisted delivery conducted - Vacuum Deliveries</t>
  </si>
  <si>
    <t>Proportion assisted delivery conducted - Failed assisstant deliveries</t>
  </si>
  <si>
    <t>Standard H2: The facility measures Efficiency Indicators and ensure to reach National Benchmark</t>
  </si>
  <si>
    <t xml:space="preserve">ME H2.1:  Facility measures efficiency Indicators on monthly basis </t>
  </si>
  <si>
    <t>Standard H3:  The facility measures Clinical Care &amp; Safety Indicators and tries to reach National benchmark</t>
  </si>
  <si>
    <t xml:space="preserve">ME H3.1:  Facility measures Clinical Care &amp; Safety Indicators on monthly basis </t>
  </si>
  <si>
    <t>Take 10 BHTs and record no of partograms recorded</t>
  </si>
  <si>
    <t xml:space="preserve">Standard H4:  The facility measures Service Quality Indicators and endeavours to reachNational benchmark </t>
  </si>
  <si>
    <t xml:space="preserve">ME H4.2:  Facility measures Service Quality Indicators on monthly basis </t>
  </si>
  <si>
    <t xml:space="preserve">ME G1.1:  The facility has a quality team in place </t>
  </si>
  <si>
    <t>Standard G2: The facility has established system for patient and employee satisfaction</t>
  </si>
  <si>
    <t>ME G2.1:  Service  satisfaction surveys are conducted at periodic intervals</t>
  </si>
  <si>
    <t xml:space="preserve">Standard G3:  The facility have established internal and external quality assurance Programmes wherever it is critical to quality. </t>
  </si>
  <si>
    <t xml:space="preserve">ME G3.1:  The facility has established internal quality assurance programme in key departments </t>
  </si>
  <si>
    <t>ME G3.1.2</t>
  </si>
  <si>
    <t>ME G3.1.3</t>
  </si>
  <si>
    <t>ME G3.2:  The facility has established system for use of check lists in different departments and services</t>
  </si>
  <si>
    <t>ME F1.1: The facility  has provision for Passive  and active culture surveillance of critical &amp; high risk areas</t>
  </si>
  <si>
    <t xml:space="preserve">ME F2.1:  Hand washing facilities are provided at point of use </t>
  </si>
  <si>
    <t xml:space="preserve">ME F2.2:  The facility staff is trained in hand washing practices and they adhere to standard hand washing practices </t>
  </si>
  <si>
    <t xml:space="preserve">ME F3.1:  The facility ensures adequate personal protection Equipment as per requirements </t>
  </si>
  <si>
    <t xml:space="preserve">ME F3.2:  The facility staff adheres to standard personal protection practices </t>
  </si>
  <si>
    <t xml:space="preserve">ME F4.1:  The facility ensures standard practices and materials for decontamination and cleaning of instruments and  procedures areas </t>
  </si>
  <si>
    <t xml:space="preserve">ME F4.2:  The facility ensures standard practices and materials for disinfection and sterilization of instruments and equipment </t>
  </si>
  <si>
    <t xml:space="preserve">ME F5.1:  Layout of the department is conducive for the infection control practices </t>
  </si>
  <si>
    <t xml:space="preserve">ME F5.2:  The facility ensures availability of  standard materials for cleaning and disinfection of patient care areas </t>
  </si>
  <si>
    <t xml:space="preserve">ME F5.3:  The facility ensures standard practices are followed for the cleaning and disinfection of patient care areas </t>
  </si>
  <si>
    <t>ME F5.3.2</t>
  </si>
  <si>
    <t>ME F5.3.3</t>
  </si>
  <si>
    <t>ME F5.3.4</t>
  </si>
  <si>
    <t>ME F5.3.5</t>
  </si>
  <si>
    <t>ME F5.3.6</t>
  </si>
  <si>
    <t>ME F5.4.1</t>
  </si>
  <si>
    <t xml:space="preserve">ME G4.1:  Departmental standard operating procedures are available </t>
  </si>
  <si>
    <t xml:space="preserve">ME G4.2:  Standard Operating Procedures adequately describes process and procedures </t>
  </si>
  <si>
    <t xml:space="preserve">ME G4.3:  Staff is trained and aware of the procedures written in SOPs </t>
  </si>
  <si>
    <t xml:space="preserve">ME G4.4:  Work instructions are displayed at Point of use </t>
  </si>
  <si>
    <t xml:space="preserve">ME G5.1:  The facility maps its critical processes </t>
  </si>
  <si>
    <t xml:space="preserve">ME G5.2:  The facility identifies non value adding activities / waste / redundant activities </t>
  </si>
  <si>
    <t xml:space="preserve">ME G5.3:  The facility takes corrective action to improve the processes </t>
  </si>
  <si>
    <t xml:space="preserve">ME G6.2:  The facility conducts the periodic prescription/ medical/death audits </t>
  </si>
  <si>
    <t xml:space="preserve">ME G6.4:  Action plan is made on the gaps found in the assessment / audit process </t>
  </si>
  <si>
    <t xml:space="preserve">ME G6.5:  Corrective and preventive actions are taken to address issues, observed in the assessment &amp; audit </t>
  </si>
  <si>
    <t>ME G6.5.1</t>
  </si>
  <si>
    <t>ME G7.1:  The facility periodically defines its quality objectives and key departments have their own objectives</t>
  </si>
  <si>
    <t xml:space="preserve">ME G7.2:  Quality policy and objectives are disseminated and staff is aware of that </t>
  </si>
  <si>
    <t xml:space="preserve">ME G7.3:  Progress towards quality objectives is monitored periodically </t>
  </si>
  <si>
    <t>ME G6.1:  The facility conducts periodic internal assessment /audits</t>
  </si>
  <si>
    <t xml:space="preserve">ME F1.2:  There is Provision of Periodic Medical Check-up and immunization of staff </t>
  </si>
  <si>
    <t>ME F1.3:  The facility has established procedures for regular monitoring of infection control practices.</t>
  </si>
  <si>
    <t xml:space="preserve">Decontamination of Blood pressure cuff </t>
  </si>
  <si>
    <t>Decontamination of Stethoscope</t>
  </si>
  <si>
    <t>Decontamination of Thermometer</t>
  </si>
  <si>
    <t xml:space="preserve">Decontamination of CTG belts </t>
  </si>
  <si>
    <t xml:space="preserve">Decontamination of Pinnard </t>
  </si>
  <si>
    <t xml:space="preserve">Decontamination of Tape </t>
  </si>
  <si>
    <t xml:space="preserve">Decontamination of Sucker tubes </t>
  </si>
  <si>
    <t xml:space="preserve">Decontamination of Sucker bottles </t>
  </si>
  <si>
    <t>Decontamination of Sucker machines</t>
  </si>
  <si>
    <t>Decontamination of Suction catheter (Disposable)</t>
  </si>
  <si>
    <t xml:space="preserve">Decontamination of Spot Lamp </t>
  </si>
  <si>
    <t xml:space="preserve">Decontamination of Ambu bag </t>
  </si>
  <si>
    <t>Decontamination of Larygoscope</t>
  </si>
  <si>
    <t xml:space="preserve">Decontamination of Palstic face mask </t>
  </si>
  <si>
    <t>Decontamination of Airway</t>
  </si>
  <si>
    <t xml:space="preserve">Decontamination of ET tubes </t>
  </si>
  <si>
    <t>Decontamination of Pulse oxymeter</t>
  </si>
  <si>
    <t>Decontamination of Infusion pump</t>
  </si>
  <si>
    <t>Decontamination of Cardiac monitor</t>
  </si>
  <si>
    <t>Decontamination of the procedure surface like Examination bed, Patients Beds Stretcher/Trolleys  etc.</t>
  </si>
  <si>
    <t>ME F4.1.10</t>
  </si>
  <si>
    <t>ME F4.1.11</t>
  </si>
  <si>
    <t>ME F4.1.12</t>
  </si>
  <si>
    <t>ME F4.1.13</t>
  </si>
  <si>
    <t>ME F4.1.14</t>
  </si>
  <si>
    <t>ME F4.1.15</t>
  </si>
  <si>
    <t>ME F4.1.16</t>
  </si>
  <si>
    <t>ME F4.1.17</t>
  </si>
  <si>
    <t>ME F4.1.18</t>
  </si>
  <si>
    <t>ME F4.1.19</t>
  </si>
  <si>
    <t>ME F4.1.20</t>
  </si>
  <si>
    <t>ME F4.1.21</t>
  </si>
  <si>
    <t>ME F4.1.22</t>
  </si>
  <si>
    <t>ME F4.1.23</t>
  </si>
  <si>
    <t>ME F4.1.24</t>
  </si>
  <si>
    <t>ME F4.1.25</t>
  </si>
  <si>
    <t>ME F4.1.26</t>
  </si>
  <si>
    <t>ME F4.1.27</t>
  </si>
  <si>
    <t>Decontamination of instruments soiled with blood/ body fluids</t>
  </si>
  <si>
    <t>If laundry is available in hospital, no sorting , rinsing or sluicing at Point of use/ Patient care area. When Laudry service is out sourced: Disinfect before handing over to  laundry service</t>
  </si>
  <si>
    <t>Standard Method apply 1% hypochlorite solution or TCL powder, Leave at least 10 mins, All instruments should be steriled</t>
  </si>
  <si>
    <t>Wipe with  a clean cloth soaked in soap and water or T pol</t>
  </si>
  <si>
    <t>Dispoasble if to be used clean with Cidex</t>
  </si>
  <si>
    <t>Wash at night with detergent and water and dry</t>
  </si>
  <si>
    <t>Wash with detergent and water dry and wipe 70% alcohol to each patient</t>
  </si>
  <si>
    <t>Disassemble including reservoir tube and bag and wash with detergent and water and dry to each patient</t>
  </si>
  <si>
    <t>Wash with detergent and water</t>
  </si>
  <si>
    <t>Autoclaved or fill 1% hypochloride solution leave 30 mins ,Wash with soap and water and dry</t>
  </si>
  <si>
    <t>After usage apply Cidex solution ,leave 30 min, clean both inside and outside of the tube  with strile water  and then wash with soap and water and dry wrap in a  GS towel and store</t>
  </si>
  <si>
    <t>Wash with soap and water whenever contaminated</t>
  </si>
  <si>
    <t>Wash with soap and water weekly</t>
  </si>
  <si>
    <t>For each patient wash with detergent and luke warm water , wipe with 70% alcohol and dry in a rack, Never store dipped in Savlon</t>
  </si>
  <si>
    <t>Wipe with 70% Alcohol</t>
  </si>
  <si>
    <t>Whenever contaminated wash with soap and water and dry</t>
  </si>
  <si>
    <t>Availability of Betadine solution</t>
  </si>
  <si>
    <t>Availability of 4% Chlohexidine</t>
  </si>
  <si>
    <t>Availability of Cetrimide cream after cleaning with N Saline</t>
  </si>
  <si>
    <t>Availability of 70%-90% Alcohol</t>
  </si>
  <si>
    <t>Commercially available prepartions (Savlon, Detol, Hib scrub)</t>
  </si>
  <si>
    <t>Availability of Detergents</t>
  </si>
  <si>
    <t>Availability of Soap</t>
  </si>
  <si>
    <t>Availability of T-pol</t>
  </si>
  <si>
    <t>ME F5.2.3</t>
  </si>
  <si>
    <t>ME F5.2.4</t>
  </si>
  <si>
    <t>ME F5.2.5</t>
  </si>
  <si>
    <t>ME F5.2.6</t>
  </si>
  <si>
    <t>ME F5.2.7</t>
  </si>
  <si>
    <t>ME F5.2.8</t>
  </si>
  <si>
    <t>ME F5.4:  Infection control procedures taking place inside LR</t>
  </si>
  <si>
    <t>ME F5.4.2</t>
  </si>
  <si>
    <t>ME F5.4.3</t>
  </si>
  <si>
    <t>ME F5.4.4</t>
  </si>
  <si>
    <t>ME F5.4.5</t>
  </si>
  <si>
    <t>ME F5.4.6</t>
  </si>
  <si>
    <t>ME F5.4.7</t>
  </si>
  <si>
    <t xml:space="preserve">ME F5.5:  The facility ensures segregation infectious patients </t>
  </si>
  <si>
    <t xml:space="preserve">ME F6.2:  The facility ensures management of sharps as per guidelines </t>
  </si>
  <si>
    <t>ME F6.1:  The facility Ensures segregation of Bio Medical Waste as per guidelines and 'on-site' management of waste is carried out as per guidelines</t>
  </si>
  <si>
    <t xml:space="preserve">ME F6.3:  The facility ensures transportation and disposal of waste as per guidelines </t>
  </si>
  <si>
    <t xml:space="preserve">National Quality Assurance Standards </t>
  </si>
  <si>
    <t>Area of Concern / Standard / Measurable Element / Checkpoint</t>
  </si>
  <si>
    <t>Marks Obtained</t>
  </si>
  <si>
    <t>%</t>
  </si>
  <si>
    <t>Status</t>
  </si>
  <si>
    <t>Result</t>
  </si>
  <si>
    <t>Area of Concern - D : Support Services</t>
  </si>
  <si>
    <t>Standard D5: The facility ensures 24X7 water and power backup as per requirement of service delivery, and support services norms</t>
  </si>
  <si>
    <t xml:space="preserve">Standard E1: The facility has defined procedures for registration,  consultation and admission of patients. </t>
  </si>
  <si>
    <t>Standard E2: The facility has defined and established procedures for clinical assessment and reassessment of the patients.</t>
  </si>
  <si>
    <t xml:space="preserve">Standard E5: The facility has a procedure to identify high risk and vulnerable patients. </t>
  </si>
  <si>
    <t>Standard E7: The facility has defined procedures for safe drug administration</t>
  </si>
  <si>
    <t>Standard E8: The facility has defined and established procedures for maintaining, updating of patients’ clinical records and their storage</t>
  </si>
  <si>
    <t>Standard E9: The facility has defined and established procedures for discharge of patient.</t>
  </si>
  <si>
    <t>Standard E10: The facility has defined and established procedures for intensive care.</t>
  </si>
  <si>
    <t xml:space="preserve">Standard E11: The facility has defined and established procedures for Emergency Services and Disaster Management </t>
  </si>
  <si>
    <t>Standard E12: The facility has defined and established procedures of diagnostic services</t>
  </si>
  <si>
    <t>Standard E13: The facility has defined and established procedures for Blood Bank/Storage Management and Transfusion.</t>
  </si>
  <si>
    <t>Standard E14: The facility has defined and established procedures for end of life care and death</t>
  </si>
  <si>
    <t xml:space="preserve">Standard E15: The facility has established procedures for care of new born, infant and child as per guidelines </t>
  </si>
  <si>
    <t>Summary of the Checklist for Labour Room</t>
  </si>
  <si>
    <t xml:space="preserve">ME G8.1:  The facility uses method for quality improvement in services </t>
  </si>
  <si>
    <t xml:space="preserve">ME G8.2:  The facility uses tools for quality improvement in services </t>
  </si>
  <si>
    <t>Final Score Card</t>
  </si>
  <si>
    <t>Area of Concern</t>
  </si>
  <si>
    <t>Rank</t>
  </si>
  <si>
    <t>A : Service Provision</t>
  </si>
  <si>
    <t>B : Patient Rights</t>
  </si>
  <si>
    <t>C : Inputs</t>
  </si>
  <si>
    <t>D : Support Services</t>
  </si>
  <si>
    <t xml:space="preserve">E : Clinical Services </t>
  </si>
  <si>
    <t>F : Infection Control</t>
  </si>
  <si>
    <t>G : Quality Management</t>
  </si>
  <si>
    <t>H : Outcome</t>
  </si>
  <si>
    <t>TOTAL:</t>
  </si>
  <si>
    <t>Enter the Percentages for Evaluation</t>
  </si>
  <si>
    <t>from</t>
  </si>
  <si>
    <t>to</t>
  </si>
  <si>
    <t>Bad</t>
  </si>
  <si>
    <t>Average</t>
  </si>
  <si>
    <t>Good</t>
  </si>
  <si>
    <t>Excellent</t>
  </si>
  <si>
    <t xml:space="preserve">Standard D1: The facility has established Programme for inspection, testing and maintenance and calibration of Equipment. </t>
  </si>
  <si>
    <t>ME D1.1: The facility has established system for maintenance of critical Equipment</t>
  </si>
  <si>
    <t xml:space="preserve">ME D1.2: The facility has established procedure for internal and external calibration of measuring Equipment </t>
  </si>
  <si>
    <t>ME D1.3: Operating and maintenance instructions are available with the users of equipment</t>
  </si>
  <si>
    <t xml:space="preserve">ME D2.1: There is established procedure for forecasting and indenting drugs and consumables </t>
  </si>
  <si>
    <t>ME D2.2: The facility ensures proper storage of drugs and consumables</t>
  </si>
  <si>
    <t xml:space="preserve">ME D2.3: The facility ensures management of expiry and near expiry drugs  </t>
  </si>
  <si>
    <t>ME D2.4: The facility has established procedure for inventory management techniques</t>
  </si>
  <si>
    <t>ME D2.5: There is a procedure for periodically replenishing the drugs in patient care areas</t>
  </si>
  <si>
    <t xml:space="preserve">ME D2.6: There is process for storage of vaccines and other drugs, requiring controlled temperature </t>
  </si>
  <si>
    <t>Temperature of refrigerators are kept as per storage requirement</t>
  </si>
  <si>
    <t xml:space="preserve">ME D2.7: There is a procedure for secure storage of narcotic and psychotropic drugs </t>
  </si>
  <si>
    <t xml:space="preserve">Standard D3: The facility provides safe, secure and comfortable environment to staff, patients and visitors. </t>
  </si>
  <si>
    <t xml:space="preserve">ME D3.1: The facility provides adequate illumination level at patient care areas </t>
  </si>
  <si>
    <t>Spot lamps are available (one per delivery bed) (OPEL DIFFUSER with double flourescent bulbs)</t>
  </si>
  <si>
    <t xml:space="preserve">ME D3.2: The facility has provision of restriction of visitors in patient areas </t>
  </si>
  <si>
    <t>ME D3.3: The facility provide  comfortable environment for patients and service providers</t>
  </si>
  <si>
    <t>Temperature control and ventilation in patient care area: Fans/ Air conditioning/ Heating/ Exhaust/Ventilators are available  as per environment condition and requirement</t>
  </si>
  <si>
    <t>Temperature control and ventilation in patient care area: Optimal temperature (25 degrees of celsius) and warmth is ensured</t>
  </si>
  <si>
    <t>ME D3.3.3</t>
  </si>
  <si>
    <t>Temperature control and ventilation in duty station: Fans/ Air conditioning/ Heating/ Exhaust/Ventilatorsare available  as per environment condition and requirement</t>
  </si>
  <si>
    <t>ME D3.3.4</t>
  </si>
  <si>
    <t>Temperature control and ventilation in duty station:  Optimal temperature and warmth is ensured</t>
  </si>
  <si>
    <t>ME D3.4: The facility has security system in place at patient care areas</t>
  </si>
  <si>
    <t>ME D3.5: The facility has established measure for safety and security of female staff</t>
  </si>
  <si>
    <t>Standard D4: The facility has established Programme for maintenance and upkeep of the labour Room</t>
  </si>
  <si>
    <t xml:space="preserve">ME D4.1: Exterior of the  facility building is maintained appropriately </t>
  </si>
  <si>
    <t xml:space="preserve">ME D4.2: Patient care areas are clean and hygienic </t>
  </si>
  <si>
    <t>Labourroom is clean with no dust, litters or cobwebs: Floor</t>
  </si>
  <si>
    <t>Labourroom is clean with no dust, litters or cobwebs: Roof</t>
  </si>
  <si>
    <t>ME D4.2.4</t>
  </si>
  <si>
    <t>Labourroom is clean with no dust, litters or cobwebs: Walls</t>
  </si>
  <si>
    <t>ME D4.2.5</t>
  </si>
  <si>
    <t>Other areas are clean with no dust, litters or cobwebs: Floor</t>
  </si>
  <si>
    <t>ME D4.2.6</t>
  </si>
  <si>
    <t>Other areas are clean with no dust, litters or cobwebs: Roof</t>
  </si>
  <si>
    <t>ME D4.2.7</t>
  </si>
  <si>
    <t>Other areas are clean with no dust, litters or cobwebs: Walls</t>
  </si>
  <si>
    <t xml:space="preserve">ME D4.3: Hospital infrastructure is adequately maintained </t>
  </si>
  <si>
    <t>Floor : Floor should be terrazo laid or tiles ( with antibacterial grout)</t>
  </si>
  <si>
    <t>Floor : Floor should be unbroken</t>
  </si>
  <si>
    <t>Floor : Floor should be washable and easily drying</t>
  </si>
  <si>
    <t xml:space="preserve">Walls : There is no seepage , cracks, chipping of plaster </t>
  </si>
  <si>
    <t>Walls : Walls should be tiled</t>
  </si>
  <si>
    <t>Walls : Walls should be tiled unbroken</t>
  </si>
  <si>
    <t>Walls : Walls should be  with no evidence of fungus, moisture or water soakage</t>
  </si>
  <si>
    <t>Roof : A ceiling should be available</t>
  </si>
  <si>
    <t>Roof : Ceiling should be without the evidence of fungus, moisture or water soakage</t>
  </si>
  <si>
    <t>Windows : Window panes are intact</t>
  </si>
  <si>
    <t>Windows : Windows should be washable</t>
  </si>
  <si>
    <t>Windows : Windows should have glasses which allow natural light</t>
  </si>
  <si>
    <t>ME D4.3.13</t>
  </si>
  <si>
    <t>Doors : Doors  are intact</t>
  </si>
  <si>
    <t>ME D4.3.14</t>
  </si>
  <si>
    <t>Doors : Doors should be washable</t>
  </si>
  <si>
    <t>ME D4.3.15</t>
  </si>
  <si>
    <t>Working tops/ledges : Surface of working tops are washable.</t>
  </si>
  <si>
    <t>ME D4.3.16</t>
  </si>
  <si>
    <t>Working tops/ledges : Surface of working tops are clean</t>
  </si>
  <si>
    <t>ME D4.3.17</t>
  </si>
  <si>
    <t>Furniture : Surface of furniture and fixtures are washable.</t>
  </si>
  <si>
    <t>ME D4.3.18</t>
  </si>
  <si>
    <t>Furniture : Surface of furniture and fixtures are clean</t>
  </si>
  <si>
    <t>ME D4.3.19</t>
  </si>
  <si>
    <t>Hand washing area : Hand washing area should have Elbow/Foot operated taps</t>
  </si>
  <si>
    <t>ME D4.3.20</t>
  </si>
  <si>
    <t>Hand washing area : Sinks are clean.</t>
  </si>
  <si>
    <t>ME D4.3.21</t>
  </si>
  <si>
    <t>Toilets : Toilet door should not be opened to LR</t>
  </si>
  <si>
    <t>ME D4.3.22</t>
  </si>
  <si>
    <t>Toilets : Toilets are clean</t>
  </si>
  <si>
    <t>ME D4.3.23</t>
  </si>
  <si>
    <t>Toilets : Toilets have functional flush and running water</t>
  </si>
  <si>
    <t>ME D4.3.24</t>
  </si>
  <si>
    <t>Delivery beds : Delivery beds are intact.</t>
  </si>
  <si>
    <t>ME D4.3.25</t>
  </si>
  <si>
    <t>Delivery beds : Delivery beds  are   without rust</t>
  </si>
  <si>
    <t>ME D4.3.26</t>
  </si>
  <si>
    <t>Delivery beds : Delivery beds are painted.</t>
  </si>
  <si>
    <t>ME D4.3.27</t>
  </si>
  <si>
    <t>Delivery beds : Mattresses are intact and clean</t>
  </si>
  <si>
    <t>ME D4.3.28</t>
  </si>
  <si>
    <t>Delivery beds : Metress covers should be washable and water proof</t>
  </si>
  <si>
    <t>ME D4.3.29</t>
  </si>
  <si>
    <t>ME D4.3.30</t>
  </si>
  <si>
    <t xml:space="preserve">ME D4.4: The facility has policy of removal of condemned junk material </t>
  </si>
  <si>
    <t xml:space="preserve">ME D4.5: The facility has established procedures for pest, rodent and animal control </t>
  </si>
  <si>
    <t xml:space="preserve">ME D5.1: The facility has adequate arrangement storage and supply for portable water in all functional areas  </t>
  </si>
  <si>
    <t>ME D5.2: The facility ensures adequate power backup in all patient care areas as per load</t>
  </si>
  <si>
    <t>ME D5.3: Critical areas of the facility ensures availability of oxygen, medical gases and vacuum supply</t>
  </si>
  <si>
    <t>Standard D6: The facility ensures clean linen to the patients and staff</t>
  </si>
  <si>
    <t>ME D6.1: The facility has adequate sets of linen</t>
  </si>
  <si>
    <t>ME D6.2: The facility has standard procedures for handling , collection, transportation and washing  of linen</t>
  </si>
  <si>
    <t xml:space="preserve">Standard D7: Roles &amp; Responsibilities of administrative and clinical staff are determined as per govt. regulations and standards operating procedures.  </t>
  </si>
  <si>
    <t xml:space="preserve">ME D7.1: The facility has established job description as per govt guidelines </t>
  </si>
  <si>
    <t xml:space="preserve">Staff is aware of their role and responsibilities </t>
  </si>
  <si>
    <t xml:space="preserve">ME D7.2: The facility has a established procedure for duty roster and deputation to different departments </t>
  </si>
  <si>
    <t>ME D7.3: The facility ensures the adherence to dress code as mandated by its administration / the health department</t>
  </si>
  <si>
    <t>Standard D8: The facility has established procedure for monitoring the quality of outsourced services and adheres to contractual obligations</t>
  </si>
  <si>
    <t>ME D8.1: There is established system for contract management for out sourced services</t>
  </si>
  <si>
    <t>Standard C2: The facility ensures the physical safety of the infrastructure.</t>
  </si>
  <si>
    <t xml:space="preserve">ME C2.1: The facility ensures safety of electrical establishment </t>
  </si>
  <si>
    <t xml:space="preserve">ME C2.2: The facility ensures safety of electrical establishment </t>
  </si>
  <si>
    <t xml:space="preserve">ME C2.3: Physical condition of buildings are safe for providing patient care </t>
  </si>
  <si>
    <t>ME C2.3.3</t>
  </si>
  <si>
    <t xml:space="preserve">Standard C3: The facility has established Programme for fire safety and other disaster </t>
  </si>
  <si>
    <t>ME C3.1: The facility has plan for prevention of fire</t>
  </si>
  <si>
    <t xml:space="preserve">ME C3.2: The facility has adequate fire fighting Equipment </t>
  </si>
  <si>
    <t xml:space="preserve">OB </t>
  </si>
  <si>
    <t xml:space="preserve">ME C3.3: The ward has a system of periodic training of staff  for fire and other disaster situation </t>
  </si>
  <si>
    <t xml:space="preserve">Standard C4: The facility has adequate qualified and trained staff,  required for providing the assured services to the current case load </t>
  </si>
  <si>
    <t>ME C4.1: The ward has adequate specialist doctors as per service provision</t>
  </si>
  <si>
    <t xml:space="preserve">ME C4.2: The ward has adequate SHOs as per service provision and work load </t>
  </si>
  <si>
    <t>OB/RR /SI</t>
  </si>
  <si>
    <t xml:space="preserve">ME C4.4: The facility has adequate support / general staff </t>
  </si>
  <si>
    <t xml:space="preserve">ME C4.5: The staff has been provided required training / skill sets </t>
  </si>
  <si>
    <t>Standard C5: The facility provides drugs and consumables required for assured services.</t>
  </si>
  <si>
    <t xml:space="preserve">ME C5.1: The LR  have availability of adequate drugs at point of use </t>
  </si>
  <si>
    <t>Availability of uterotonic Drugs : Ergometrine (0.5mg Tab)</t>
  </si>
  <si>
    <t>Availability of uterotonic Drugs : Oxytocin (5units/1ml ampule) – syntocinon)</t>
  </si>
  <si>
    <t>Availability of uterotonic Drugs : Oxytocin + Ergomatrine (Syntometrine) (0.5mg + 5unit/ml) ampule)</t>
  </si>
  <si>
    <t>Availability of Antibiotics : Benzyl Penicillin (600mg vial)</t>
  </si>
  <si>
    <t>Availability of Antibiotics : Cefotaxime (1g vial)</t>
  </si>
  <si>
    <t>Availability of Antibiotics : Ceftriaxone (1g vial)</t>
  </si>
  <si>
    <t>Availability of Antibiotics : Cefuroxime (750mg vial)</t>
  </si>
  <si>
    <t>ME C5.1.9</t>
  </si>
  <si>
    <t>Availability of Antibiotics : Co Amoxiclav(IV 1.2g)</t>
  </si>
  <si>
    <t>ME C5.1.10</t>
  </si>
  <si>
    <t>Availability of Antibiotics : Gentamicin (1ml ampule)</t>
  </si>
  <si>
    <t>ME C5.1.11</t>
  </si>
  <si>
    <t>Availability of Antibiotics : Metronidazole (200mg, 400mgtab, 5mg/1ml ampule)</t>
  </si>
  <si>
    <t>ME C5.1.12</t>
  </si>
  <si>
    <t>Availability of Antihypertensives : Hydralazine (25mg tab, 20mg ampule)</t>
  </si>
  <si>
    <t>ME C5.1.13</t>
  </si>
  <si>
    <t>Availability of Antihypertensives : Labetalol (100mg, 200mg tab, 50mg ampule)</t>
  </si>
  <si>
    <t>ME C5.1.14</t>
  </si>
  <si>
    <t>Availability of Antihypertensives : Methyldopa (250mg tab)</t>
  </si>
  <si>
    <t>ME C5.1.15</t>
  </si>
  <si>
    <t>Availability of Antihypertensives : Nifedipine capsule 10mg</t>
  </si>
  <si>
    <t>ME C5.1.16</t>
  </si>
  <si>
    <t>ME C5.1.17</t>
  </si>
  <si>
    <t>Availability of Antihypertensives : Prazosin (0.5mg/1mg tab)</t>
  </si>
  <si>
    <t>ME C5.1.18</t>
  </si>
  <si>
    <t>Availabity of analgesics and antipyretics : Morphine (5mg tab, 10mg/1ml</t>
  </si>
  <si>
    <t>ME C5.1.19</t>
  </si>
  <si>
    <t>Availabity of analgesics and antipyretics : Pethidine (50mgtab, 50mg/ml: 2ml ampule)</t>
  </si>
  <si>
    <t>ME C5.1.20</t>
  </si>
  <si>
    <t>Availabity of analgesics and antipyretics : Paracetamol (500mg tab)</t>
  </si>
  <si>
    <t>ME C5.1.21</t>
  </si>
  <si>
    <t>Availabity of analgesics and antipyretics : Panadeine (500mg tab)</t>
  </si>
  <si>
    <t>ME C5.1.22</t>
  </si>
  <si>
    <t>Availabity of analgesics and antipyretics : Diclofenac sordium (50mg tab, 50mg/100mg suppositories)</t>
  </si>
  <si>
    <t>ME C5.1.23</t>
  </si>
  <si>
    <t>Availabity of analgesics and antipyretics : Tramadole Hydrochloride (50mg suppositories)</t>
  </si>
  <si>
    <t>ME C5.1.24</t>
  </si>
  <si>
    <t>Availability of local anaesthetics :  Lignocain (20mg/ml: 2ml ampule)</t>
  </si>
  <si>
    <t>ME C5.1.25</t>
  </si>
  <si>
    <t>Availability of IV Fluids : 5% Dextrose</t>
  </si>
  <si>
    <t>ME C5.1.26</t>
  </si>
  <si>
    <t>Availability of IV Fluids : 10% Dextrose</t>
  </si>
  <si>
    <t>ME C5.1.27</t>
  </si>
  <si>
    <t>Availability of IV Fluids : 50% Dextrose</t>
  </si>
  <si>
    <t>ME C5.1.28</t>
  </si>
  <si>
    <t>Availability of IV Fluids : Normal saline</t>
  </si>
  <si>
    <t>ME C5.1.29</t>
  </si>
  <si>
    <t>Availability of IV Fluids : Ringer’s lactate</t>
  </si>
  <si>
    <t>ME C5.1.30</t>
  </si>
  <si>
    <t>Availability of IV Fluids : Gelafundin</t>
  </si>
  <si>
    <t>ME C5.1.31</t>
  </si>
  <si>
    <t>Availability of IV Fluids : Starch</t>
  </si>
  <si>
    <t>ME C5.1.32</t>
  </si>
  <si>
    <t>Availability of emergency drugs : Adrenaline  injection (Epinephrine) (10ml ampule)</t>
  </si>
  <si>
    <t>ME C5.1.33</t>
  </si>
  <si>
    <t>Availability of emergency drugs : Atropine sulphate (0.6mg tab)</t>
  </si>
  <si>
    <t>ME C5.1.34</t>
  </si>
  <si>
    <t>Availability of emergency drugs : Calcium gluconate  (10ml ampule)</t>
  </si>
  <si>
    <t>ME C5.1.35</t>
  </si>
  <si>
    <t>Availability of emergency drugs : Digoxin (0.1mg Tab)</t>
  </si>
  <si>
    <t>ME C5.1.36</t>
  </si>
  <si>
    <t>Availability of emergency drugs : Ephedrine (15mg/30mg Tab)</t>
  </si>
  <si>
    <t>ME C5.1.37</t>
  </si>
  <si>
    <t>Availability of emergency drugs : Frusemide (20mg tables, 2ml ampule)</t>
  </si>
  <si>
    <t>ME C5.1.38</t>
  </si>
  <si>
    <t>Availability of emergency drugs : Hydrocortisone (10mg/20mg tab, 100mg vial)</t>
  </si>
  <si>
    <t>ME C5.1.39</t>
  </si>
  <si>
    <t>Availability of emergency drugs : Naloxone (0.4mg/ml Ampule)</t>
  </si>
  <si>
    <t>ME C5.1.40</t>
  </si>
  <si>
    <t>Availability of emergency drugs : Promethazine (10mg/25mg tab,25mg/ml:1ml ampule)</t>
  </si>
  <si>
    <t>ME C5.1.41</t>
  </si>
  <si>
    <t>Availability of emergency drugs : Dopamin injection (40mg/ml: 5ml ampule)</t>
  </si>
  <si>
    <t>ME C5.1.42</t>
  </si>
  <si>
    <t>Availability of emergency drugs : Aminophyllin injection (25mg/dl: 10ml ampule)</t>
  </si>
  <si>
    <t>ME C5.1.43</t>
  </si>
  <si>
    <t>Availability of emergency drugs : Mannitol IV infusion (10% and 20%)</t>
  </si>
  <si>
    <t>ME C5.1.44</t>
  </si>
  <si>
    <t>Availability of emergency drugs : NaHCO3 injection (4.2%: 10ml ampule)</t>
  </si>
  <si>
    <t>ME C5.1.45</t>
  </si>
  <si>
    <t>Other drugs : Vitamin K (1mg)</t>
  </si>
  <si>
    <t>ME C5.1.46</t>
  </si>
  <si>
    <t>Other drugs : Heparin (1000u/ml: 1mlampule)</t>
  </si>
  <si>
    <t>ME C5.1.47</t>
  </si>
  <si>
    <t>Other drugs : Sodium citrate</t>
  </si>
  <si>
    <t>ME C5.1.48</t>
  </si>
  <si>
    <t>Other drugs : Anti Rho (D) Immune Globulin / Rhoghum</t>
  </si>
  <si>
    <t>ME C5.1.49</t>
  </si>
  <si>
    <t>Other drugs : Insulin – soluble</t>
  </si>
  <si>
    <t>ME C5.1.50</t>
  </si>
  <si>
    <t>Other drugs : Vitamin A mega dose (100,000IU)</t>
  </si>
  <si>
    <t>ME C5.1.51</t>
  </si>
  <si>
    <t>Other drugs : Ranitidine (150mg/300mg tab)</t>
  </si>
  <si>
    <t>ME C5.1.52</t>
  </si>
  <si>
    <t>Other drugs : Cimetidine injections (100mg/ml: 2ml ampule)</t>
  </si>
  <si>
    <t>ME C5.1.53</t>
  </si>
  <si>
    <t>Other drugs : Maxalon injection (5mg/ml: 2ml ampule)</t>
  </si>
  <si>
    <t>ME C5.1.54</t>
  </si>
  <si>
    <t xml:space="preserve">ME C5.2: The departments have adequate consumables at point of use </t>
  </si>
  <si>
    <t xml:space="preserve">Availability of adequate amount of : Dressings  </t>
  </si>
  <si>
    <t>ME C5.2.2</t>
  </si>
  <si>
    <t>Availability of adequate amount of : Sanitary pads</t>
  </si>
  <si>
    <t>Availability of adequate amount of : Syringes</t>
  </si>
  <si>
    <t>Availability of adequate amount of : IV sets</t>
  </si>
  <si>
    <t>ME C5.2.5</t>
  </si>
  <si>
    <t>Availability of adequate amount of : Urinary Cathetres</t>
  </si>
  <si>
    <t>ME C5.2.6</t>
  </si>
  <si>
    <t>Availability of adequate amount of : Suture material</t>
  </si>
  <si>
    <t>ME C5.2.7</t>
  </si>
  <si>
    <t>Availability of adequate amount of : Epidural sets</t>
  </si>
  <si>
    <t>ME C5.2.8</t>
  </si>
  <si>
    <t>Availability of adequate amount of : At least on Bakri tamponade</t>
  </si>
  <si>
    <t>ME C5.2.9</t>
  </si>
  <si>
    <t>Availability of adequate amount of : Items for condom cathetre</t>
  </si>
  <si>
    <t>ME C5.2.10</t>
  </si>
  <si>
    <t>Availability of Antiseptic Solutions : Betadine solution</t>
  </si>
  <si>
    <t>ME C5.2.11</t>
  </si>
  <si>
    <t>Availability of Antiseptic Solutions : 4% Chlohexidine</t>
  </si>
  <si>
    <t>ME C5.2.12</t>
  </si>
  <si>
    <t>Availability of Antiseptic Solutions : Cetrimide cream after cleaning with (N Saline)</t>
  </si>
  <si>
    <t>ME C5.2.13</t>
  </si>
  <si>
    <t>Availability of Antiseptic Solutions : 70%-90% Alcohol</t>
  </si>
  <si>
    <t>ME C5.2.14</t>
  </si>
  <si>
    <t>Availability of Antiseptic Solutions : Commercially available prepartions Savlon, Detol, Hib scrub)</t>
  </si>
  <si>
    <t>ME C5.2.15</t>
  </si>
  <si>
    <t>Availability of consumables for new born care : Gastric tubes</t>
  </si>
  <si>
    <t>ME C5.2.16</t>
  </si>
  <si>
    <t>Availability of consumables for new born care : Cord clamps</t>
  </si>
  <si>
    <t>ME C5.2.17</t>
  </si>
  <si>
    <t>Availability of consumables for new born care : Baby tags</t>
  </si>
  <si>
    <t xml:space="preserve">ME C5.3: Emergency drug trays are maintained at every point of care, where ever it may be needed </t>
  </si>
  <si>
    <t>Emergency Drug Tray is maintained (Essential drugs) : Normal saline</t>
  </si>
  <si>
    <t>Emergency Drug Tray is maintained (Essential drugs) : Dextrose 5%</t>
  </si>
  <si>
    <t>Emergency Drug Tray is maintained (Essential drugs) : Dextrose 10%</t>
  </si>
  <si>
    <t>Emergency Drug Tray is maintained (Essential drugs) : Dextrose 50%</t>
  </si>
  <si>
    <t>Emergency Drug Tray is maintained (Essential drugs) : Hartmann's solution</t>
  </si>
  <si>
    <t>ME C5.3.6</t>
  </si>
  <si>
    <t>Emergency Drug Tray is maintained (Essential drugs) : Haemocele/gelafundin</t>
  </si>
  <si>
    <t>ME C5.3.7</t>
  </si>
  <si>
    <t xml:space="preserve">Emergency Drug Tray is maintained (Essential drugs) : Pethidine </t>
  </si>
  <si>
    <t>ME C5.3.8</t>
  </si>
  <si>
    <t>Emergency Drug Tray is maintained (Essential drugs) : Syntocinon (2 Units)</t>
  </si>
  <si>
    <t>ME C5.3.9</t>
  </si>
  <si>
    <t>Emergency Drug Tray is maintained (Essential drugs) : Ergometrine injections (5mg)</t>
  </si>
  <si>
    <t>ME C5.3.10</t>
  </si>
  <si>
    <t>Emergency Drug Tray is maintained (Essential drugs) : Naloxone injections</t>
  </si>
  <si>
    <t>ME C5.3.11</t>
  </si>
  <si>
    <t>Emergency Drug Tray is maintained (Essential drugs) : Nifedifine capsules</t>
  </si>
  <si>
    <t>ME C5.3.12</t>
  </si>
  <si>
    <t>Emergency Drug Tray is maintained (Essential drugs) : Diazepam injections</t>
  </si>
  <si>
    <t>ME C5.3.13</t>
  </si>
  <si>
    <t>Emergency Drug Tray is maintained (Essential drugs) : Hydrocortizone injection</t>
  </si>
  <si>
    <t>ME C5.3.14</t>
  </si>
  <si>
    <t>Emergency Drug Tray is maintained (Essential drugs) : Promethacine injection</t>
  </si>
  <si>
    <t>ME C5.3.15</t>
  </si>
  <si>
    <t>Emergency Drug Tray is maintained (Essential drugs) : Adrenalin injection</t>
  </si>
  <si>
    <t>ME C5.3.16</t>
  </si>
  <si>
    <t>Emergency Drug Tray is maintained (Essential drugs) : Frusimide injection</t>
  </si>
  <si>
    <t>ME C5.3.17</t>
  </si>
  <si>
    <t>Emergency Drug Tray is maintained (Essential drugs) : Magnesium sulphate injection</t>
  </si>
  <si>
    <t>ME C5.3.18</t>
  </si>
  <si>
    <t>Emergency Drug Tray is maintained (Essential drugs) : Nalador</t>
  </si>
  <si>
    <t>ME C5.3.19</t>
  </si>
  <si>
    <t>Emergency Drug Tray is maintained (Essential drugs) : Sordium bicarbonate</t>
  </si>
  <si>
    <t>ME C5.3.20</t>
  </si>
  <si>
    <t>ME C5.3.21</t>
  </si>
  <si>
    <t>Emergency Drug Tray is maintained (Essential items) : Disposable syinges 2cc, 5cc,10cc</t>
  </si>
  <si>
    <t>ME C5.3.22</t>
  </si>
  <si>
    <t>Emergency Drug Tray is maintained (Essential items) : Airway</t>
  </si>
  <si>
    <t>ME C5.3.23</t>
  </si>
  <si>
    <t>Emergency Drug Tray is maintained (Essential items) : Foley cathetre (size 12-14)</t>
  </si>
  <si>
    <t>ME C5.3.24</t>
  </si>
  <si>
    <t>Emergency Drug Tray is maintained (Essential items) : Adult laryngoscope</t>
  </si>
  <si>
    <t>ME C5.3.25</t>
  </si>
  <si>
    <t>Emergency Drug Tray is maintained (Essential items) : Endo tracheal tube</t>
  </si>
  <si>
    <t>ME C5.3.26</t>
  </si>
  <si>
    <t>Emergency Drug Tray is maintained (Essential items) : Adult ambu bag/ face mask</t>
  </si>
  <si>
    <t>ME C5.3.27</t>
  </si>
  <si>
    <t>Emergency Drug Tray is maintained (Essential items) : Scissors, plaster, cotton, gauze, swabs</t>
  </si>
  <si>
    <t>ME C5.3.28</t>
  </si>
  <si>
    <t>ME C5.3.29</t>
  </si>
  <si>
    <t>ME C5.3.30</t>
  </si>
  <si>
    <t>ME C5.3.31</t>
  </si>
  <si>
    <t>Standard C6: The facility has equipment &amp; instruments required for assured list of services.</t>
  </si>
  <si>
    <t xml:space="preserve">ME C6.1: Availability of equipment &amp; instruments for examination &amp; monitoring of patients </t>
  </si>
  <si>
    <t>ME C6.1.2</t>
  </si>
  <si>
    <t>ME C6.1.3</t>
  </si>
  <si>
    <t>ME C6.1.4</t>
  </si>
  <si>
    <t>ME C6.1.5</t>
  </si>
  <si>
    <t>ME C6.1.6</t>
  </si>
  <si>
    <t>ME C6.1.7</t>
  </si>
  <si>
    <t>ME C6.1.8</t>
  </si>
  <si>
    <t>ME C6.1.9</t>
  </si>
  <si>
    <t>ME C6.1.10</t>
  </si>
  <si>
    <t>ME C6.1.11</t>
  </si>
  <si>
    <t>ME C6.1.12</t>
  </si>
  <si>
    <t>ME C6.1.13</t>
  </si>
  <si>
    <t>ME C6.1.14</t>
  </si>
  <si>
    <t>ME C6.3: Availability of equipment and instruments for resuscitation of patients and for providing intensive and critical care to patients</t>
  </si>
  <si>
    <t>Availability of resuscitation  Instruments  for Newborn Care : Oxygen</t>
  </si>
  <si>
    <t>Availability of resuscitation  Instruments  for Newborn Care : Suction machine</t>
  </si>
  <si>
    <t>ME C6.3.3</t>
  </si>
  <si>
    <t>Availability of resuscitation  Instruments  for Newborn Care : Radiant warmer</t>
  </si>
  <si>
    <t>ME C6.3.4</t>
  </si>
  <si>
    <t xml:space="preserve">Availability of resuscitation  Instruments  for Newborn Care : Laryngoscope </t>
  </si>
  <si>
    <t>ME C6.3.5</t>
  </si>
  <si>
    <t>Availability of resuscitation  Instruments  for Newborn Care : ET tubes</t>
  </si>
  <si>
    <t>ME C6.3.6</t>
  </si>
  <si>
    <t>Availability of resuscitation  instrument for mother: Suction machine</t>
  </si>
  <si>
    <t>ME C6.3.7</t>
  </si>
  <si>
    <t>Availability of resuscitation  instrument for mother: Oxygen</t>
  </si>
  <si>
    <t>ME C6.3.8</t>
  </si>
  <si>
    <t>Availability of resuscitation  instrument for mother: Adult ambu bag and mask</t>
  </si>
  <si>
    <t>ME C6.3.9</t>
  </si>
  <si>
    <t>Availability of resuscitation  instrument for mother: Mouth gag</t>
  </si>
  <si>
    <t>ME C6.3.10</t>
  </si>
  <si>
    <t>Availability of resuscitation  instrument for mother: Laryngescope</t>
  </si>
  <si>
    <t>ME C6.3.11</t>
  </si>
  <si>
    <t>Availability of resuscitation  instrument for mother: ET tubes</t>
  </si>
  <si>
    <t>ME C6.4: Availability of Equipment for Storage</t>
  </si>
  <si>
    <t>Availability of equipment for storage for drugs : Refrigerator</t>
  </si>
  <si>
    <t>ME C6.4.2</t>
  </si>
  <si>
    <t>Availability of equipment for storage for drugs :  Crash cart</t>
  </si>
  <si>
    <t>ME C6.4.3</t>
  </si>
  <si>
    <t>Availability of equipment for storage for drugs : Drug trolley</t>
  </si>
  <si>
    <t>ME C6.4.4</t>
  </si>
  <si>
    <t>Availability of equipment for storage for drugs :  instrument trolley</t>
  </si>
  <si>
    <t>ME C6.4.5</t>
  </si>
  <si>
    <t>Availability of equipment for storage for drugs : dressing trolley</t>
  </si>
  <si>
    <t>ME C6.4.6</t>
  </si>
  <si>
    <t>Availability of equipment for storage for drugs : drug cupboards</t>
  </si>
  <si>
    <t>ME C6.5: Availability of functional equipment and instruments for support services</t>
  </si>
  <si>
    <t>ME C6.5.5</t>
  </si>
  <si>
    <t>ME C6.5.6</t>
  </si>
  <si>
    <t>Availability of equipment for sterilization and disinfection : Boiler</t>
  </si>
  <si>
    <t>ME C6.5.7</t>
  </si>
  <si>
    <t>ME C6.5.8</t>
  </si>
  <si>
    <t>Availability of fixture : Wall clock with Second arm Lamps- wall mounted /side</t>
  </si>
  <si>
    <t>ME C6.5.9</t>
  </si>
  <si>
    <t>Availability of fixture : electrical fixture (appropriate LR guide)</t>
  </si>
  <si>
    <t>ME C6.5.10</t>
  </si>
  <si>
    <t>Availability of fixture :  Spot lamp.</t>
  </si>
  <si>
    <t>ME C6.5.11</t>
  </si>
  <si>
    <t>Availability of Furniture : Cupboards</t>
  </si>
  <si>
    <t>ME C6.5.12</t>
  </si>
  <si>
    <t>Availability of Furniture : Tables</t>
  </si>
  <si>
    <t>ME C6.5.13</t>
  </si>
  <si>
    <t>Availability of Furniture :  Chairs</t>
  </si>
  <si>
    <t>ME C6.5.14</t>
  </si>
  <si>
    <t xml:space="preserve">Availability of Furniture : Adjustable stools </t>
  </si>
  <si>
    <t>Availability of BP apparatus</t>
  </si>
  <si>
    <t>Availability of stethoscope</t>
  </si>
  <si>
    <t>Availability of Pinnard</t>
  </si>
  <si>
    <t>Availability of IV stand</t>
  </si>
  <si>
    <t>Availability of Kelly's pad</t>
  </si>
  <si>
    <t>Availability of Macintosh</t>
  </si>
  <si>
    <t>Availability of Foot step</t>
  </si>
  <si>
    <t>Availability of Bed pan</t>
  </si>
  <si>
    <t>Availability of Antihypertensives: Nifedipine(SR) 10mg/20mg</t>
  </si>
  <si>
    <t>Availability of Thermometer</t>
  </si>
  <si>
    <t>Availability of Foetoscope/ Doppler</t>
  </si>
  <si>
    <t>Availability of Baby weighting scale</t>
  </si>
  <si>
    <t>Availability of Wall clock (tracers)</t>
  </si>
  <si>
    <t>Availability of CTG  machines</t>
  </si>
  <si>
    <t>Availability of Infusion pump</t>
  </si>
  <si>
    <t>Availability of Syringe pump</t>
  </si>
  <si>
    <t>Availability of Pulse oxymeter</t>
  </si>
  <si>
    <t>Availability of ECG monitor ( 1 for unit at least)</t>
  </si>
  <si>
    <t>Availability of Glucometer</t>
  </si>
  <si>
    <t>Availability Urine dip strip(protein and sugar) assessment kit</t>
  </si>
  <si>
    <t xml:space="preserve">ME D4.1: Exterior of the  facility building is maintained appropriately  </t>
  </si>
  <si>
    <t xml:space="preserve">ME D4.4: The facility has policy of removal of condemned junk material  </t>
  </si>
  <si>
    <t>ME D5.1: The facility has adequate arrangement storage and supply for portable water in all functional areas</t>
  </si>
  <si>
    <t xml:space="preserve">ME E1.1: The facility has established procedure for registration of patients </t>
  </si>
  <si>
    <t xml:space="preserve">ME E1.2: There is established procedure for admission of patients </t>
  </si>
  <si>
    <t>ME E1.2.6</t>
  </si>
  <si>
    <t xml:space="preserve">ME E1.3: There is established procedure for managing patients, in case beds are not available at the facility </t>
  </si>
  <si>
    <t xml:space="preserve">ME E2.1: There is established procedure for initial assessment of patients </t>
  </si>
  <si>
    <t>ME E2.1.6</t>
  </si>
  <si>
    <t xml:space="preserve">ME E2.2: There is established procedure for follow-up/ reassessment of Patients </t>
  </si>
  <si>
    <t>ME E2.2.3</t>
  </si>
  <si>
    <t xml:space="preserve">ME E3.3: A person is identified for care during all steps of care </t>
  </si>
  <si>
    <t>ME E3.4:</t>
  </si>
  <si>
    <t>ME E3.4.1</t>
  </si>
  <si>
    <t>ME E4.1.2</t>
  </si>
  <si>
    <t>ME E4.2: There is established procedure of patient hand over, whenever staff duty change happens</t>
  </si>
  <si>
    <t>ME E4.2.1</t>
  </si>
  <si>
    <t>ME E4.2.2</t>
  </si>
  <si>
    <t>ME E4.2.3</t>
  </si>
  <si>
    <t xml:space="preserve">ME E4.4: There is procedure for periodic monitoring of patients </t>
  </si>
  <si>
    <t>ME E4.4.1</t>
  </si>
  <si>
    <t>ME E4.4.2</t>
  </si>
  <si>
    <t>ME C6.2: Availability of equipment &amp; instruments for treatment procedures, being undertaken in the facility</t>
  </si>
  <si>
    <t>ME E3.1: The facility has established procedure for contiMEity of care during interdepartmental transfer</t>
  </si>
  <si>
    <t>ME E3.2: The facility provides appropriate referral linkages to the patients/Services  for transfer to other/higher facilities to assure the contiMEity of care.</t>
  </si>
  <si>
    <t>ME E4.1: Procedure for ensuring timely and accurate MErsing care as per treatment plan is established at the facility</t>
  </si>
  <si>
    <t xml:space="preserve">ME E4.3: MErsing records are maintained </t>
  </si>
  <si>
    <t xml:space="preserve">ME E5.1: The facility identifies vulnerable patients and ensure their safe care </t>
  </si>
  <si>
    <t>ME E5.2: The facility identifies high risk  patients and ensure their care, as per their need</t>
  </si>
  <si>
    <t>ME E6.1: The facility ensured that drugs are prescribed in generic name only</t>
  </si>
  <si>
    <t>ME E6.2: There is procedure of rational use of drugs</t>
  </si>
  <si>
    <t>ME E7.1: There is process for identifying and cautious administration of high alert drugs  (to check)</t>
  </si>
  <si>
    <t>ME E7.2: Medication orders are written legibly and adequately</t>
  </si>
  <si>
    <t xml:space="preserve">ME E7.3: There is a procedure to check drug before administration/ dispensing </t>
  </si>
  <si>
    <t xml:space="preserve">ME E7.4: There is a system to ensure right medicine is given to right patient </t>
  </si>
  <si>
    <t>ME E7.4.2</t>
  </si>
  <si>
    <t>ME E7.4.3</t>
  </si>
  <si>
    <t xml:space="preserve">ME E8.1: All the assessments, re-assessment and investigations are recorded and updated </t>
  </si>
  <si>
    <t xml:space="preserve">ME E8.2: All treatment plan prescription/orders are recorded in the patient records. </t>
  </si>
  <si>
    <t>ME E8.2.1</t>
  </si>
  <si>
    <t xml:space="preserve">ME E8.3: Care provided to each patient is recorded in the patient records </t>
  </si>
  <si>
    <t xml:space="preserve">ME E8.4: Procedures performed are written on patients records </t>
  </si>
  <si>
    <t xml:space="preserve">ME E8.5: Adequate form and formats are available at point of use </t>
  </si>
  <si>
    <t xml:space="preserve">ME E8.6: Register/records are maintained as per guidelines </t>
  </si>
  <si>
    <t>ME E8.6.1</t>
  </si>
  <si>
    <t>ME E8.6.2</t>
  </si>
  <si>
    <t>ME E8.7: The facility ensures safe and adequate storage and retrieval  of medical records</t>
  </si>
  <si>
    <t>ME E8.7.1</t>
  </si>
  <si>
    <t xml:space="preserve">ME E9.1: Discharge is done after assessing patient readiness </t>
  </si>
  <si>
    <t>ME E9.1.4</t>
  </si>
  <si>
    <t>ME E9.1.5</t>
  </si>
  <si>
    <t>ME E9.2.1</t>
  </si>
  <si>
    <t>ME E9.2.2</t>
  </si>
  <si>
    <t>ME E9.2.3</t>
  </si>
  <si>
    <t>ME E9.2.4</t>
  </si>
  <si>
    <t>ME E9.2.5</t>
  </si>
  <si>
    <t xml:space="preserve">ME E9.3:  Counselling services are provided as during discharges wherever required </t>
  </si>
  <si>
    <t>ME E9.3.1</t>
  </si>
  <si>
    <t>ME E9.3.2</t>
  </si>
  <si>
    <t>ME E9.4.1</t>
  </si>
  <si>
    <t xml:space="preserve">ME E10.1: The facility has explicit clinical criteria for providing intubation &amp; extubation, and care of patients on ventilation and subsequently on its removal </t>
  </si>
  <si>
    <t xml:space="preserve">ME E11.1: There is procedure for Receiving and triage of patients </t>
  </si>
  <si>
    <t xml:space="preserve">ME E11.2:  The facility has disaster management plan in place </t>
  </si>
  <si>
    <t>ME E11.2.2</t>
  </si>
  <si>
    <t>ME E11.3:    The facility ensures adequate and timely availability of ambulances services and mobilisation of resources, as per requirement</t>
  </si>
  <si>
    <t>ME E11.3.1</t>
  </si>
  <si>
    <t>ME E11.3.2</t>
  </si>
  <si>
    <t>ME E11.3.3</t>
  </si>
  <si>
    <t>ME E11.3.4</t>
  </si>
  <si>
    <t>ME E11.3.5</t>
  </si>
  <si>
    <t>ME E11.3.6</t>
  </si>
  <si>
    <t>ME E11.3.7</t>
  </si>
  <si>
    <t xml:space="preserve">ME E12.1: There are established  procedures for Pre-testing Activities </t>
  </si>
  <si>
    <t xml:space="preserve">ME E12.2:  There are established  procedures for Post-testing Activities </t>
  </si>
  <si>
    <t>ME E12.2.1</t>
  </si>
  <si>
    <t xml:space="preserve">ME E13.1: There is established procedure for issuing blood </t>
  </si>
  <si>
    <t xml:space="preserve">ME E13.2:  There is established procedure for transfusion of blood </t>
  </si>
  <si>
    <t>ME E13.2.2</t>
  </si>
  <si>
    <t>ME E13.2.3</t>
  </si>
  <si>
    <t>ME E13.2.4</t>
  </si>
  <si>
    <t>ME E13.2.5</t>
  </si>
  <si>
    <t xml:space="preserve">ME E13.3:   There is a established procedure for monitoring and reporting Transfusion complication </t>
  </si>
  <si>
    <t xml:space="preserve">ME E14.1:  Death of admitted patient is adequately recorded and communicated </t>
  </si>
  <si>
    <t>ME E14.2:  The facility has standard procedures for handling the death in the hospital</t>
  </si>
  <si>
    <t>ME E14.2.2</t>
  </si>
  <si>
    <t>ME E14.2.3</t>
  </si>
  <si>
    <t>ME E14.3:  The facility has standard operating procedure for end of life support</t>
  </si>
  <si>
    <t xml:space="preserve">ME E15.1:  The facility provides immunization services as per guidelines </t>
  </si>
  <si>
    <t>ME E15.1.1</t>
  </si>
  <si>
    <t>ME E15.2:  Triage, Assessment &amp; Management of newborns having emergency signs are done as per guidelines</t>
  </si>
  <si>
    <t>ME E15.2.1</t>
  </si>
  <si>
    <t xml:space="preserve">ME E15.3:  Management of Low birth weight newborns is done as per  guidelines </t>
  </si>
  <si>
    <t>ME E15.3.1</t>
  </si>
  <si>
    <t xml:space="preserve">ME E15.4:  Management of neonatal asphyxia, jaundice and sepsis is done as per guidelines </t>
  </si>
  <si>
    <t>ME E15.4.1</t>
  </si>
  <si>
    <t>ME E15.5:  Breast feeding of newborn done as per guideline</t>
  </si>
  <si>
    <t>ME E15.5.1</t>
  </si>
  <si>
    <t>ME G6.3:  The facility ensures non compliances are eMEmerated and recorded adequately</t>
  </si>
  <si>
    <t>Standard G8:  The facility seeks contiMEally improvement by practicing Quality method and tools.</t>
  </si>
  <si>
    <t>ME H4.1:  Facility measures Service providers satisfaction anMEally</t>
  </si>
  <si>
    <t>Standard E3: The facility has defined and established procedures for contiMEity of care of patient and referral</t>
  </si>
  <si>
    <t xml:space="preserve">ME E3.4: </t>
  </si>
  <si>
    <t>Standard E4: The facility has defined and established procedures for MErsing care</t>
  </si>
  <si>
    <t xml:space="preserve">ME E4.4: There is procedure for periodic monitoring of patients  </t>
  </si>
  <si>
    <t>ME E5.1: The facility identifies vulnerable patients and ensure their safe care</t>
  </si>
  <si>
    <t>ME E9.2: Case summary and follow-up instructions are provided at the discharge</t>
  </si>
  <si>
    <t>ME E9.3: Counselling services are provided as during discharges wherever required</t>
  </si>
  <si>
    <t>ME E9.4: The facility has established procedure for patients leaving the facility against medical advice, absconding, etc</t>
  </si>
  <si>
    <t xml:space="preserve">ME E11.2: The facility has disaster management plan in place </t>
  </si>
  <si>
    <t>ME E11.3: The facility ensures adequate and timely availability of ambulances services and mobilisation of resources, as per requirement</t>
  </si>
  <si>
    <t>ME E12.1:There are established  procedures for Pre-testing Activities</t>
  </si>
  <si>
    <t xml:space="preserve">ME E12.2: There are established  procedures for Post-testing Activities </t>
  </si>
  <si>
    <t xml:space="preserve">ME E13.2: There is established procedure for transfusion of blood </t>
  </si>
  <si>
    <t>ME E13.3: There is a established procedure for monitoring and reporting Transfusion complication</t>
  </si>
  <si>
    <t xml:space="preserve">ME E14.1: Death of admitted patient is adequately recorded and communicated </t>
  </si>
  <si>
    <t>ME E14.2: The facility has standard procedures for handling the death in the hospital</t>
  </si>
  <si>
    <t>ME E14.3: The facility has standard operating procedure for end of life support</t>
  </si>
  <si>
    <t xml:space="preserve">ME E15.1: The facility provides immunization services as per guidelines </t>
  </si>
  <si>
    <t>ME E15.2: Triage, Assessment &amp; Management of newborns having 
emergency signs are done as per guidelines</t>
  </si>
  <si>
    <t xml:space="preserve">ME E15.3: Management of Low birth weight
newborns is done as per  guidelines </t>
  </si>
  <si>
    <t xml:space="preserve">ME E15.4: Management of neonatal asphyxia, jaundice and sepsis is done as per guidelines </t>
  </si>
  <si>
    <t>ME E15.5: Breast feeding of newborn done as per guideline</t>
  </si>
  <si>
    <t xml:space="preserve">ME C4.3: The facility has adequate nursing staff as per service provision and work load </t>
  </si>
  <si>
    <t xml:space="preserve">Availability of Blood Bank Services 24X7 </t>
  </si>
  <si>
    <t xml:space="preserve">Normal Vaginal Delivery </t>
  </si>
  <si>
    <t>Initiation of breast feeding, pain relief breathing exercises etc.</t>
  </si>
  <si>
    <t>Availability of Antibiotics : Ampicillin (IV 500mg)</t>
  </si>
  <si>
    <r>
      <t xml:space="preserve">Labour Room Tool </t>
    </r>
    <r>
      <rPr>
        <u/>
        <sz val="16"/>
        <color theme="9" tint="-0.249977111117893"/>
        <rFont val="Calibri"/>
        <family val="2"/>
        <scheme val="minor"/>
      </rPr>
      <t>(V1.0)</t>
    </r>
  </si>
  <si>
    <t>There is established system of timely  indenting of consumables and drugs  at Nursing station</t>
  </si>
  <si>
    <t>Adequate Illumination at Nursing station</t>
  </si>
  <si>
    <t xml:space="preserve">Doctor, Nursing staff and support staff adhere to their respective dress code </t>
  </si>
  <si>
    <t>Unique  identification Number  is given to each patient during process of registration</t>
  </si>
  <si>
    <t>Initial assessment and treatment is provided  within 10 minutes of admission</t>
  </si>
  <si>
    <t>Duty nurse is assigned for each patient</t>
  </si>
  <si>
    <t xml:space="preserve">Patient hand over at bed side by nurse to nurse  during change in the shift </t>
  </si>
  <si>
    <t xml:space="preserve">Critical patients are monitored continually </t>
  </si>
  <si>
    <t>All register/records are identified and numbered</t>
  </si>
  <si>
    <t>There is procedure for immunization of the staff (Hepatitis B, Tetanus Toxic etc)</t>
  </si>
  <si>
    <t>Avilability of Infection control liasion nurse for labour room</t>
  </si>
  <si>
    <t>Infection control  nurse regularly visit and check the  labour room</t>
  </si>
  <si>
    <t xml:space="preserve">Availability of adeuqate number of masks </t>
  </si>
  <si>
    <t>Contact time for decontamination  is adequate (at least 10 minutes)</t>
  </si>
  <si>
    <t>There is a procedure to ensure the tracibility of sterilized packs</t>
  </si>
  <si>
    <t>Isolation and barrier nursing procedure are followed for septic cases</t>
  </si>
  <si>
    <t xml:space="preserve">Non Compliance are enumerated and recorded </t>
  </si>
  <si>
    <t>Continue the management of PIH/Eclampsia/ Pre eclampsia (monitoring facilities)</t>
  </si>
  <si>
    <t>Dedicated nursing station within labour room</t>
  </si>
  <si>
    <t>Availability of adequate number of nursing staff  per shift (Morning, evening and night at least 4,3,2, respectively/ per LR with 10 deliveries per day.)</t>
  </si>
  <si>
    <t>Availability of adequate number of midwives  per shift (Morning, evening and night at least 4,3,2, respectively/ per LR with 10 deliveries per day.)</t>
  </si>
  <si>
    <t>Emergency Drug Tray is maintained (Essential items) : IV Cannulae (size 16-18-20)</t>
  </si>
  <si>
    <t>Standard A2: Labour Room provides services according to Maternal Care guidelines of Ministry of Health</t>
  </si>
  <si>
    <t>Delivery of   HIV positive Pregnant Women</t>
  </si>
  <si>
    <t xml:space="preserve">ME B2.2: Access to LR is provided without any physical barrier &amp;  friendly to people with disabilities </t>
  </si>
  <si>
    <t>If located in the gound floor, give full lmarks</t>
  </si>
  <si>
    <t>ME B3.3: The facility ensures the behaviours of staff is dignified and respectful during service delivery</t>
  </si>
  <si>
    <t>Verbal/ written  consent is obtained for  assissted delivery/ other procedures such as perineal tear repairs, manaul removal of placenta etc</t>
  </si>
  <si>
    <t>Grievance Redressal is a mechanism to receive and act on complaints in the unit</t>
  </si>
  <si>
    <t xml:space="preserve">Availability of a complaint box </t>
  </si>
  <si>
    <t>Display of process for grievance  redressal system</t>
  </si>
  <si>
    <t>Whom to contact in a case of grievance  is displayed</t>
  </si>
  <si>
    <t>Availability of Evidence on the complaints are being attended</t>
  </si>
  <si>
    <t>Standard B5: The facility ensures that there are no financial barrier to access and that there is financial protection given from the cost of hospital services.</t>
  </si>
  <si>
    <t>No cost is born for the delivery related care at the hospital</t>
  </si>
  <si>
    <t>Availability of  Blood bank services for free</t>
  </si>
  <si>
    <t>Availability of  Ambulance services for free</t>
  </si>
  <si>
    <t>The patient has not spent on diagnostic services from outside.</t>
  </si>
  <si>
    <t>Labour room is in proximity and functional linkage with SCBU/NICU</t>
  </si>
  <si>
    <t>Ambulances can reach the LR</t>
  </si>
  <si>
    <t>Availability of Newborn care Corner</t>
  </si>
  <si>
    <t>Room for labour room in charge</t>
  </si>
  <si>
    <t xml:space="preserve">Corridors connecting to the labour room are broad enough to manage stretcher and trolleys </t>
  </si>
  <si>
    <t>ME C1.5:  Availablity of Rapid efficient communication system  to contact necessary services in an emergency</t>
  </si>
  <si>
    <t>Availability of functional telephone and Intercom Services /Direct lines/paging system in the LR</t>
  </si>
  <si>
    <t>Facilities for instrumental delivery</t>
  </si>
  <si>
    <t>Switch Boards and other electrical installations are intact</t>
  </si>
  <si>
    <t>Switch boards are numbered</t>
  </si>
  <si>
    <t xml:space="preserve">Bulbs,plug points,fans etc are numbered </t>
  </si>
  <si>
    <t>Labour room has sufficient fire exit to permit safe escape to its occupant at time of fire</t>
  </si>
  <si>
    <t xml:space="preserve">ME C4.3: The facility has adequate Nursing staff as per service provision and work load </t>
  </si>
  <si>
    <t>Adequate number of midwifery Qualified staff is allocated to LR (For a unit with 300 deliveries per month, 20 midwifery qualified staff where at least 8 nurses &amp; 8 midwives.)</t>
  </si>
  <si>
    <t>Neonatal basic life support</t>
  </si>
  <si>
    <t xml:space="preserve">Number of sets should be three times the average Number of ARMs performed  per day </t>
  </si>
  <si>
    <t xml:space="preserve">Number of sets should be three times the average Number of forceps deliveries performed  per day </t>
  </si>
  <si>
    <t>Forcep delivery set</t>
  </si>
  <si>
    <t>Episiotomy/ Cervical repair set</t>
  </si>
  <si>
    <t xml:space="preserve">Number of sets should be three times the average Number of repairs  performed  per day </t>
  </si>
  <si>
    <t>Delivery kits are in adequate Numbers as per case load</t>
  </si>
  <si>
    <t xml:space="preserve">Number of delivery sets should be three times the avarge Number of deliveries per day </t>
  </si>
  <si>
    <t>Availability of equipment for cleaning : Buckets for mopping</t>
  </si>
  <si>
    <t>Availability of equipment for cleaning : Separate mops for labour room and circulation area</t>
  </si>
  <si>
    <t>Availability of equipment for cleaning :  Duster</t>
  </si>
  <si>
    <t>Availability of equipment for cleaning :  Waste trolley</t>
  </si>
  <si>
    <t xml:space="preserve">Availability of equipment for cleaning : Deck brush </t>
  </si>
  <si>
    <t>Availability of equipment for sterilization and disinfection : Autoclave</t>
  </si>
  <si>
    <t>Stock availability are daily updated</t>
  </si>
  <si>
    <t>Drugs and consumables are ordered timely</t>
  </si>
  <si>
    <t>No expired drug found in emergency tray/drug trolley</t>
  </si>
  <si>
    <t>Records for expiry and near expiry drugs are maintained for drugs stored at LR</t>
  </si>
  <si>
    <t>There is practice of calculating and maintaining buffer stock of drugs and consumables</t>
  </si>
  <si>
    <t xml:space="preserve"> A register is maintained in LR for stock and expenditure of drugs and consumables </t>
  </si>
  <si>
    <t>There is a procedure for replenishing drugs in the  tray /Emergency drug trolley</t>
  </si>
  <si>
    <t>There is no stock out of drugs in the ward  while the drug is available in the hospital</t>
  </si>
  <si>
    <t>Temperature  records of the refrigerator are maintained</t>
  </si>
  <si>
    <t>One female family member is allowed to stay with the patient ( female companionship) inside the LR</t>
  </si>
  <si>
    <t xml:space="preserve">Standard E3:  The facility has defined and established procedures for continuity of care of patient and referral </t>
  </si>
  <si>
    <t>ME E3.1: The facility has established procedure for continuity of care during interdepartmental transfer</t>
  </si>
  <si>
    <t>There is procedure of taking   over of  a new born from labour room  OT/ Ward to SCBU</t>
  </si>
  <si>
    <t xml:space="preserve">Check  continuity of care is maintained while transferring/ handover the patient </t>
  </si>
  <si>
    <t>ME E3.2: The facility provides appropriate referral linkages to the patients/Services  for transfer to other/higher facilities to assure the continuity of care.</t>
  </si>
  <si>
    <t>Refer mothers who need BF support to LMC/field midwife (BFHI)</t>
  </si>
  <si>
    <t xml:space="preserve">Standard E4:  The facility has defined and established procedures for Nursing care </t>
  </si>
  <si>
    <t>ME E4.1: Procedure for ensuring timely and accurate Nursing care as per treatment plan is established at the facility</t>
  </si>
  <si>
    <t>Nursing Handover register is maintained</t>
  </si>
  <si>
    <t>Patient hand over at bed side by the doctor to doctor during the change of the shift</t>
  </si>
  <si>
    <t xml:space="preserve">ME E4.3: Nursing records are maintained </t>
  </si>
  <si>
    <t>Check for use of cardiac monitor/multi parameter (patients with any form of respiratory support have a pulseoxymeter on continuously)</t>
  </si>
  <si>
    <t>Value for maximum doses as per age, weight and diagnosis are available with Nursing station and doctor</t>
  </si>
  <si>
    <t>There is a process to ensure that right doses of high alert drugs are only given</t>
  </si>
  <si>
    <t>Check for the writing, It  should be comprehendible by the clinical staff</t>
  </si>
  <si>
    <t>Drugs are checked for expiry date and   other inconsistencies before administration</t>
  </si>
  <si>
    <t>Check whether single dose vials are not used for more than one dose</t>
  </si>
  <si>
    <t>Check the Nursing staff how they calculate Infusion and monitor it.</t>
  </si>
  <si>
    <t>Treatment prescribed in Nursing records.</t>
  </si>
  <si>
    <t>ME E9.4:  The facility has established procedure for patients leaving the facility against medical advice, absconding ("going missing"), etc</t>
  </si>
  <si>
    <t>Staff is aware of disaster management plan</t>
  </si>
  <si>
    <t>Transfer of patient in Ambulance /patient transport vehicle is accompanied by trained Medical Practitioner</t>
  </si>
  <si>
    <t xml:space="preserve">Labour room has critical values of various lab tests </t>
  </si>
  <si>
    <t xml:space="preserve">Blood transfusion is monitored and regulated by a qualified person </t>
  </si>
  <si>
    <t xml:space="preserve">Blood transfusion note is written in the patient record </t>
  </si>
  <si>
    <t>Patient's Relatives are informed regularly about health condition of the patient</t>
  </si>
  <si>
    <t>Surface and environment samples are taken for microbiological surveillance (Swabs are taken from infection prone surfaces )</t>
  </si>
  <si>
    <t>Infection control procedure is dispayed in LR and a copy is given to responsible personnels</t>
  </si>
  <si>
    <t xml:space="preserve">Wash basins should be available at the point of use </t>
  </si>
  <si>
    <t>Heavy duty gloves and gum boots for housekeeping staff</t>
  </si>
  <si>
    <t>Single entrance to the LR and a single out door</t>
  </si>
  <si>
    <t>Cleaners Of LR won't trespass a clean area, they have separate door to enter</t>
  </si>
  <si>
    <t>Separate place to disinfect soiled bed sheets and linen</t>
  </si>
  <si>
    <t>Patients are provided with  cloths for the LR</t>
  </si>
  <si>
    <t>Placentae disposal procedure is  aligned with standards</t>
  </si>
  <si>
    <t>Transportation of bio medical waste is done in closed container/trolley</t>
  </si>
  <si>
    <t xml:space="preserve">Staff is aware of mercury spill management </t>
  </si>
  <si>
    <t>When transfering patients in labour to other institutions, MW/mid wifery trained NO should  accompany the patient with necessary requirements for delivery and resucitation (eg. delivery set, suckers, oxygen cylinder etc)</t>
  </si>
  <si>
    <t>Availability of screen/ partition at delivery beds</t>
  </si>
  <si>
    <t>Verbal consent by explaining what to expect in the LR</t>
  </si>
  <si>
    <t xml:space="preserve">ME B4.2: Information about the treatment is shared with patients or guardians, regularly </t>
  </si>
  <si>
    <t>Functional linkage is an availability of a passage between LR and other units which is easily accessible, well lit and with a roof</t>
  </si>
  <si>
    <t>Patients are taken in to LR from the antenatal ward and they exit the LR by going to the OT or post natal ward. The unit ensures this pathway works in organized manner.</t>
  </si>
  <si>
    <t>Area to transfer mothers from LR trolleys to ward trolleys or theater trolleys or vise versa</t>
  </si>
  <si>
    <t>At the head end of all delivery beds  three plug bases of 13A are available</t>
  </si>
  <si>
    <t>Separate plug bases are available at neonatal rescusitation area</t>
  </si>
  <si>
    <t>One plug base of 15A available in neonatal resuscitation area</t>
  </si>
  <si>
    <t>Three plug bases of 13A  available at neonatal resuscitation area</t>
  </si>
  <si>
    <t>Admission criteria for LR is defined &amp; followed</t>
  </si>
  <si>
    <t>There is fixed schedule for assessment of stable patients  (labour room round)</t>
  </si>
  <si>
    <t>Paediatric  blood bags are available (for neonates)</t>
  </si>
  <si>
    <t>LR has system for conducting grievance counselling  in case of newborns' mortality / stillbirth / maternal mortality</t>
  </si>
  <si>
    <t>Standard Operative Procedures (SOPs)</t>
  </si>
  <si>
    <t>Directional sign boards to the ward are  displayed in hospital</t>
  </si>
  <si>
    <t>Directional sign boards to the LR are  displayed in the ward</t>
  </si>
  <si>
    <t>Directional sign boards within the LR are displayed</t>
  </si>
  <si>
    <t>Sign boards are available to mark restricted areas</t>
  </si>
  <si>
    <t>Information on the mothers in labour room are dispalyed in a place which is accessible to the visitors</t>
  </si>
  <si>
    <t>Sign boards and information  are available in all three languages</t>
  </si>
  <si>
    <t>Only on-duty  staff is allowed in the labour room when it is occupied</t>
  </si>
  <si>
    <r>
      <t>For a unit with 300 deliveries per month the area should be at least 314m</t>
    </r>
    <r>
      <rPr>
        <sz val="8"/>
        <color theme="1"/>
        <rFont val="Calibri"/>
        <family val="2"/>
        <scheme val="minor"/>
      </rPr>
      <t>2</t>
    </r>
    <r>
      <rPr>
        <sz val="12"/>
        <color theme="1"/>
        <rFont val="Calibri"/>
        <family val="2"/>
        <scheme val="minor"/>
      </rPr>
      <t xml:space="preserve"> (assess accordingly)</t>
    </r>
  </si>
  <si>
    <t>Availabilty of an alarm for emergencies in the LR</t>
  </si>
  <si>
    <t>To call additional help / staff in an emergency situation</t>
  </si>
  <si>
    <t>To get on to the bed</t>
  </si>
  <si>
    <t>Availability of Mattress padded with water proof washable smooth Rexene cover</t>
  </si>
  <si>
    <t>Ask the sister / nurse in charge to fill the training needs assessment tools and calculate the percentages base on the information/Trainning gained last five years hyperlink to a tool(10%- 1mark,20%-2marks………100%-10marks)</t>
  </si>
  <si>
    <t>There is system for timely corrective action in a  break down and maintenance of the equipments</t>
  </si>
  <si>
    <t>There is no overcrowding in labour room. Only staff and Patients are allowed</t>
  </si>
  <si>
    <t>Check for that patient demographics like Name, age, parity etc.</t>
  </si>
  <si>
    <t>ME E1.3: There is established procedure for managing patients, in the case of beds are not available at the facility (LR)</t>
  </si>
  <si>
    <t>Procedure for managing patients, in the case of beds are not available at the facility (LR)</t>
  </si>
  <si>
    <t>For critical patients admitted in between assessments to LR there  is provision of reassessment as per need</t>
  </si>
  <si>
    <t>Nursing notes are maintained adequately ( check 3 BHTs of 24 hours.)</t>
  </si>
  <si>
    <t>Check for partogram</t>
  </si>
  <si>
    <t xml:space="preserve">LR has established criteria for discharge of the patient </t>
  </si>
  <si>
    <t>Assessment is done before discharging patient from LR</t>
  </si>
  <si>
    <t>Discharge summary is provided when baby is discharged to Postnatal ward from LR</t>
  </si>
  <si>
    <t>See for discharge summary</t>
  </si>
  <si>
    <t>High risk New Borns are refered for clinical follow up to the MOH</t>
  </si>
  <si>
    <t>LR has provision of an Ambulance to refer the case to higher centre</t>
  </si>
  <si>
    <t xml:space="preserve">LR has system to periodic check of ambulances/transport vehicle by driver/paramedic staff and counter checked by LR staff </t>
  </si>
  <si>
    <t>Standard E12:   The facility has defined and established procedures of diagnostic services  (Investigations)</t>
  </si>
  <si>
    <t>BHT number</t>
  </si>
  <si>
    <t>Patient demographic details  (Name, age, parity) are recorded in admission records to the LR</t>
  </si>
  <si>
    <t>Initial assessment of all admitted patients done  as per standard protocols (check pallor, temp, pulse and bllod pressure)</t>
  </si>
  <si>
    <t>Obstetric examination and other relavent general examination</t>
  </si>
  <si>
    <t>Patient transferred with a transfer form</t>
  </si>
  <si>
    <t>Communication is done in adviance with the higher centre</t>
  </si>
  <si>
    <t>Vehicle for the transfer is being arranged (Ambulance)</t>
  </si>
  <si>
    <t>Tranfer-in or transfer-out register is maintained</t>
  </si>
  <si>
    <t xml:space="preserve">Facility has functional referral (transfer) linkages with lower level facilities </t>
  </si>
  <si>
    <t>Other hospitals can inquire about the transfer abilities etc.</t>
  </si>
  <si>
    <t>Check the measure taken to prevent new born theft and baby fall</t>
  </si>
  <si>
    <t>Staff is aware of the drug regime and doses as per Standard Treatment Protocol (STP)</t>
  </si>
  <si>
    <t xml:space="preserve">Drugs are prescribed as per Standard Treatment Protocol </t>
  </si>
  <si>
    <t>Eg: Protocol for PPH management (in a chart)</t>
  </si>
  <si>
    <t>Standard Formats are available (Input out put chart, IV fluid chart, partogram, investigation flow chart)</t>
  </si>
  <si>
    <t xml:space="preserve">Registers and records  (Birth Register)are maintained as per guidelines </t>
  </si>
  <si>
    <t>Standard E9:  The facility has defined and established procedures for discharge of patient from the Labour Room</t>
  </si>
  <si>
    <t>Following the discharge from LR patient will be sent to the ward</t>
  </si>
  <si>
    <t xml:space="preserve">Patient is consulted before discharge </t>
  </si>
  <si>
    <t>Pre discharge examination and checklist is completed prior to discharge from LR</t>
  </si>
  <si>
    <t>ME E9.2: Case summary and follow-up instructions are provided at the discharge  from Labour Room</t>
  </si>
  <si>
    <t xml:space="preserve">Discharge summary adequately mentions patients' clinical condition, treatment given and follow up </t>
  </si>
  <si>
    <t>Counselling of mother before discharge from LR</t>
  </si>
  <si>
    <t>Triaging of patients as per guidelines in an emergency situation</t>
  </si>
  <si>
    <t>Eg: To evacuate the LR, in accepting patients to LR</t>
  </si>
  <si>
    <t>Developed at the hospital level</t>
  </si>
  <si>
    <t>Breast feeding for the newborn is initiated within 1 hour of the birth, when the baby is ready</t>
  </si>
  <si>
    <t>Culture Surveillance sterility rate is calculated in regular basis</t>
  </si>
  <si>
    <t>% of environmental swab culture reported positive</t>
  </si>
  <si>
    <t>Availability of running water for 24*7 (Ask to Open the tap. Ask from Staff whether  water supply is regular)</t>
  </si>
  <si>
    <t>Adherence to 6 steps of Hand washing (Ask for demonstration)</t>
  </si>
  <si>
    <t>Staff is aware on when to hand wash (eg.Before entering LR)</t>
  </si>
  <si>
    <t>Decontamination of delivery beds</t>
  </si>
  <si>
    <t>Standard method daily clean with soap and water or Teepol using a clean cloth,Weekly wash with soap and water or Teepol</t>
  </si>
  <si>
    <t>Packeted system is used for procedure kits (delivery sets, epis set, ARM set etc)</t>
  </si>
  <si>
    <t>Separate place to wash makintosh</t>
  </si>
  <si>
    <t>Use double gloves methods for delivery, cathetarization</t>
  </si>
  <si>
    <t>Proper cleaning of procedure site  with antiseptics before giving IM/IV injection, drawing blood, inserting a cannula and inserting a urinary catheter</t>
  </si>
  <si>
    <t xml:space="preserve">Staff adheres to infection prevention protocols when entering the Labour Room </t>
  </si>
  <si>
    <t>Check list is available</t>
  </si>
  <si>
    <t xml:space="preserve">Availability of  colour coded plastic bags </t>
  </si>
  <si>
    <t xml:space="preserve">There is no mixing of infectious and general waste </t>
  </si>
  <si>
    <t>Availability of post exposure prophylaxis in the hospital</t>
  </si>
  <si>
    <t xml:space="preserve">Staff knows what to do in condition of needle prick  injury </t>
  </si>
  <si>
    <t>(Staff knows what to do in case of shape injury. Whom to report. See if any reporting has been done )</t>
  </si>
  <si>
    <t>In still births,  placenta to be preserved  for post mortum</t>
  </si>
  <si>
    <t>Bins are not overfilled</t>
  </si>
  <si>
    <t xml:space="preserve">There is a designated departmental  focal person for coordinating Quality Assurance activities </t>
  </si>
  <si>
    <t>Regular staff satisfaction surveys are conducted</t>
  </si>
  <si>
    <t>There is system for daily rounds by:  Special grade nursing Officer</t>
  </si>
  <si>
    <t>There is system of daily rounds by:  Medical officer-  quality assurance services</t>
  </si>
  <si>
    <t>There is system of daily rounds by:  Head of the institution</t>
  </si>
  <si>
    <t>Current version of SOP are available in LR</t>
  </si>
  <si>
    <t xml:space="preserve">ME G4.1:  Standard operating procedures developed by Ministry of Health are available </t>
  </si>
  <si>
    <t>Staff is aware on Standard operating procedures for management of labour</t>
  </si>
  <si>
    <t>LR follows the documented procedure for receiving and assessment of  the patient admitted to LR</t>
  </si>
  <si>
    <t>Follows the procedure for Emergency obstetric care</t>
  </si>
  <si>
    <t>Follows the procedure for essential new born care</t>
  </si>
  <si>
    <t>Follows the documented procedure for neonatal resuscitation</t>
  </si>
  <si>
    <t>Follows the documented procedure for admission, shifting and referral of the patient</t>
  </si>
  <si>
    <t>Follows the documented procedure for arrangement of intervention for labour room</t>
  </si>
  <si>
    <t xml:space="preserve">Follows the documented procedure for blood transfusion </t>
  </si>
  <si>
    <t>Follwos the documented criteria for distinguish between newborn death and still birth</t>
  </si>
  <si>
    <t>Follows the documented procedure for environmental cleaning and processing of the equipment</t>
  </si>
  <si>
    <t>Follows the documented procedure for maintenance of rights and dignity of pregnant women</t>
  </si>
  <si>
    <t>Follows the documented procedure for record Maintenance including procedure for obtaining consent</t>
  </si>
  <si>
    <t>Follows the procedure for management of high risk pregnancy</t>
  </si>
  <si>
    <t xml:space="preserve">Follows the procedure for rapid initial assessment </t>
  </si>
  <si>
    <t>Follows the procedure for requisition of diagnosis and receiving of the reports</t>
  </si>
  <si>
    <t>Follows the procedure for intra partum care (Intrapartum care includes Management of 1st stage of labour, 2nd stage of labour and 3rd stage of labour)</t>
  </si>
  <si>
    <t>Follows the procedure for immediate post partum care</t>
  </si>
  <si>
    <t>Needles used for injections are not recapped before disposal</t>
  </si>
  <si>
    <t>Staff is aware of contact time for disinfection of needles (reusable needles used for suturing) before sterilization</t>
  </si>
  <si>
    <t>Availability of puncture proof box for sharp disposal (Sharps bin)</t>
  </si>
  <si>
    <t>Work instruction/clinical  protocols  are displayed ( PPH,Infection control,Eclamsia, New born resuscitation, kangaroo care)</t>
  </si>
  <si>
    <t xml:space="preserve">Staff is trained on the procedures written in SOPs </t>
  </si>
  <si>
    <t>Activities / processes in the LR are mapped (as a flow chart)</t>
  </si>
  <si>
    <t xml:space="preserve">Non value adding activities / wastages are identified </t>
  </si>
  <si>
    <t>Maternal death audit is conducted at the ward level before institutional level (if relevant)</t>
  </si>
  <si>
    <t>ME G6.3:  The facility ensures non compliances are enumerated and recorded adequately</t>
  </si>
  <si>
    <t>PDCA (Plan-Do-Check-Act method)</t>
  </si>
  <si>
    <t>Mistake proofing metod</t>
  </si>
  <si>
    <t>A method is in place that it will be impossible to make an error or the error will be obvious)</t>
  </si>
  <si>
    <t>A quality improvement method</t>
  </si>
  <si>
    <t>5 S method</t>
  </si>
  <si>
    <t>Seven basic tools of Quality</t>
  </si>
  <si>
    <t>Simple graphical and statistical techniques to identify quality issues</t>
  </si>
  <si>
    <t>A prioritization technique is available to identify which quality issues need urgent attention</t>
  </si>
  <si>
    <t>Propotion  of cases ended up in emergency sections (from the LR)</t>
  </si>
  <si>
    <t>Proportion  of newborns required resuscitation out of total live
births</t>
  </si>
  <si>
    <t>Service provider satisfaction</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</si>
</sst>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sz val="11"/>
      <name val="Calibri"/>
      <family val="2"/>
      <scheme val="minor"/>
    </font>
    <font>
      <b/>
      <sz val="14"/>
      <color theme="1"/>
      <name val="Calibri"/>
      <family val="2"/>
      <scheme val="minor"/>
    </font>
    <font>
      <b/>
      <sz val="14"/>
      <name val="Calibri"/>
      <family val="2"/>
      <scheme val="minor"/>
    </font>
    <font>
      <sz val="12"/>
      <color rgb="FFFF0000"/>
      <name val="Calibri"/>
      <family val="2"/>
      <scheme val="minor"/>
    </font>
    <font>
      <b/>
      <sz val="11"/>
      <color theme="1"/>
      <name val="Calibri"/>
      <family val="2"/>
      <scheme val="minor"/>
    </font>
    <font>
      <b/>
      <sz val="18"/>
      <color theme="0"/>
      <name val="Calibri"/>
      <family val="2"/>
      <scheme val="minor"/>
    </font>
    <font>
      <sz val="14"/>
      <color theme="1"/>
      <name val="Calibri"/>
      <family val="2"/>
      <scheme val="minor"/>
    </font>
    <font>
      <sz val="24"/>
      <color theme="1"/>
      <name val="Calibri"/>
      <family val="2"/>
      <scheme val="minor"/>
    </font>
    <font>
      <u/>
      <sz val="24"/>
      <color theme="9" tint="-0.249977111117893"/>
      <name val="Calibri"/>
      <family val="2"/>
      <scheme val="minor"/>
    </font>
    <font>
      <u/>
      <sz val="16"/>
      <color theme="9" tint="-0.249977111117893"/>
      <name val="Calibri"/>
      <family val="2"/>
      <scheme val="minor"/>
    </font>
    <font>
      <i/>
      <sz val="14"/>
      <color rgb="FF0070C0"/>
      <name val="Calibri"/>
      <family val="2"/>
      <scheme val="minor"/>
    </font>
    <font>
      <b/>
      <sz val="16"/>
      <color theme="1"/>
      <name val="Calibri"/>
      <family val="2"/>
      <scheme val="minor"/>
    </font>
    <font>
      <b/>
      <sz val="16"/>
      <color theme="9" tint="-0.249977111117893"/>
      <name val="Calibri"/>
      <family val="2"/>
      <scheme val="minor"/>
    </font>
    <font>
      <b/>
      <sz val="14"/>
      <color theme="0"/>
      <name val="Calibri"/>
      <family val="2"/>
      <scheme val="minor"/>
    </font>
    <font>
      <i/>
      <sz val="12"/>
      <color theme="1"/>
      <name val="Calibri"/>
      <family val="2"/>
      <scheme val="minor"/>
    </font>
    <font>
      <b/>
      <i/>
      <sz val="12"/>
      <color theme="1"/>
      <name val="Calibri"/>
      <family val="2"/>
      <scheme val="minor"/>
    </font>
    <font>
      <b/>
      <sz val="14"/>
      <color theme="4"/>
      <name val="Calibri"/>
      <family val="2"/>
      <scheme val="minor"/>
    </font>
    <font>
      <b/>
      <sz val="14"/>
      <color rgb="FFFF0000"/>
      <name val="Calibri"/>
      <family val="2"/>
      <scheme val="minor"/>
    </font>
    <font>
      <b/>
      <sz val="12"/>
      <color rgb="FF00B400"/>
      <name val="Calibri"/>
      <family val="2"/>
      <scheme val="minor"/>
    </font>
    <font>
      <b/>
      <i/>
      <sz val="14"/>
      <name val="Calibri"/>
      <family val="2"/>
      <scheme val="minor"/>
    </font>
    <font>
      <sz val="12"/>
      <color rgb="FF00B400"/>
      <name val="Calibri"/>
      <family val="2"/>
      <scheme val="minor"/>
    </font>
    <font>
      <sz val="22"/>
      <color rgb="FFFF0000"/>
      <name val="Calibri"/>
      <family val="2"/>
      <scheme val="minor"/>
    </font>
    <font>
      <b/>
      <sz val="18"/>
      <color theme="1"/>
      <name val="Calibri"/>
      <family val="2"/>
      <scheme val="minor"/>
    </font>
    <font>
      <sz val="8"/>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2"/>
        <bgColor indexed="64"/>
      </patternFill>
    </fill>
  </fills>
  <borders count="1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bottom/>
      <diagonal/>
    </border>
    <border>
      <left style="hair">
        <color indexed="64"/>
      </left>
      <right style="hair">
        <color indexed="64"/>
      </right>
      <top/>
      <bottom/>
      <diagonal/>
    </border>
    <border>
      <left style="medium">
        <color indexed="64"/>
      </left>
      <right/>
      <top/>
      <bottom style="medium">
        <color indexed="64"/>
      </bottom>
      <diagonal/>
    </border>
    <border>
      <left style="hair">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bottom/>
      <diagonal/>
    </border>
    <border>
      <left/>
      <right style="medium">
        <color indexed="64"/>
      </right>
      <top/>
      <bottom/>
      <diagonal/>
    </border>
    <border>
      <left style="medium">
        <color indexed="64"/>
      </left>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medium">
        <color indexed="64"/>
      </right>
      <top/>
      <bottom/>
      <diagonal/>
    </border>
    <border>
      <left/>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indexed="64"/>
      </bottom>
      <diagonal/>
    </border>
    <border>
      <left style="hair">
        <color indexed="64"/>
      </left>
      <right style="thin">
        <color indexed="64"/>
      </right>
      <top style="hair">
        <color indexed="64"/>
      </top>
      <bottom style="hair">
        <color theme="1"/>
      </bottom>
      <diagonal/>
    </border>
    <border>
      <left style="medium">
        <color indexed="64"/>
      </left>
      <right/>
      <top style="hair">
        <color theme="1"/>
      </top>
      <bottom style="hair">
        <color indexed="64"/>
      </bottom>
      <diagonal/>
    </border>
    <border>
      <left/>
      <right/>
      <top style="hair">
        <color theme="1"/>
      </top>
      <bottom style="hair">
        <color indexed="64"/>
      </bottom>
      <diagonal/>
    </border>
    <border>
      <left style="hair">
        <color indexed="64"/>
      </left>
      <right style="hair">
        <color indexed="64"/>
      </right>
      <top style="hair">
        <color theme="1"/>
      </top>
      <bottom style="hair">
        <color theme="1"/>
      </bottom>
      <diagonal/>
    </border>
    <border>
      <left style="hair">
        <color indexed="64"/>
      </left>
      <right style="hair">
        <color indexed="64"/>
      </right>
      <top style="hair">
        <color theme="1"/>
      </top>
      <bottom style="hair">
        <color indexed="64"/>
      </bottom>
      <diagonal/>
    </border>
    <border>
      <left/>
      <right/>
      <top style="hair">
        <color indexed="64"/>
      </top>
      <bottom style="hair">
        <color theme="1"/>
      </bottom>
      <diagonal/>
    </border>
    <border>
      <left style="medium">
        <color indexed="64"/>
      </left>
      <right/>
      <top style="thin">
        <color theme="1"/>
      </top>
      <bottom style="thin">
        <color indexed="64"/>
      </bottom>
      <diagonal/>
    </border>
    <border>
      <left style="hair">
        <color indexed="64"/>
      </left>
      <right style="hair">
        <color indexed="64"/>
      </right>
      <top/>
      <bottom style="hair">
        <color theme="1"/>
      </bottom>
      <diagonal/>
    </border>
    <border>
      <left style="medium">
        <color indexed="64"/>
      </left>
      <right/>
      <top style="hair">
        <color indexed="64"/>
      </top>
      <bottom style="hair">
        <color theme="1"/>
      </bottom>
      <diagonal/>
    </border>
    <border>
      <left/>
      <right style="hair">
        <color indexed="64"/>
      </right>
      <top style="thin">
        <color indexed="64"/>
      </top>
      <bottom style="hair">
        <color theme="1"/>
      </bottom>
      <diagonal/>
    </border>
    <border>
      <left style="hair">
        <color indexed="64"/>
      </left>
      <right style="hair">
        <color indexed="64"/>
      </right>
      <top style="thin">
        <color indexed="64"/>
      </top>
      <bottom style="hair">
        <color theme="1"/>
      </bottom>
      <diagonal/>
    </border>
    <border>
      <left style="medium">
        <color indexed="64"/>
      </left>
      <right/>
      <top style="hair">
        <color theme="1"/>
      </top>
      <bottom style="thin">
        <color indexed="64"/>
      </bottom>
      <diagonal/>
    </border>
    <border>
      <left/>
      <right/>
      <top style="hair">
        <color theme="1"/>
      </top>
      <bottom style="thin">
        <color indexed="64"/>
      </bottom>
      <diagonal/>
    </border>
    <border>
      <left/>
      <right style="hair">
        <color indexed="64"/>
      </right>
      <top/>
      <bottom style="hair">
        <color theme="1"/>
      </bottom>
      <diagonal/>
    </border>
    <border>
      <left style="hair">
        <color indexed="64"/>
      </left>
      <right style="hair">
        <color indexed="64"/>
      </right>
      <top style="hair">
        <color theme="1"/>
      </top>
      <bottom style="thin">
        <color indexed="64"/>
      </bottom>
      <diagonal/>
    </border>
    <border>
      <left style="hair">
        <color indexed="64"/>
      </left>
      <right style="thin">
        <color indexed="64"/>
      </right>
      <top style="hair">
        <color theme="1"/>
      </top>
      <bottom style="thin">
        <color indexed="64"/>
      </bottom>
      <diagonal/>
    </border>
    <border>
      <left style="thin">
        <color indexed="64"/>
      </left>
      <right style="medium">
        <color indexed="64"/>
      </right>
      <top style="thin">
        <color theme="1"/>
      </top>
      <bottom style="thin">
        <color indexed="64"/>
      </bottom>
      <diagonal/>
    </border>
    <border>
      <left style="hair">
        <color indexed="64"/>
      </left>
      <right style="thin">
        <color indexed="64"/>
      </right>
      <top style="thin">
        <color indexed="64"/>
      </top>
      <bottom style="hair">
        <color theme="1"/>
      </bottom>
      <diagonal/>
    </border>
    <border>
      <left style="thin">
        <color indexed="64"/>
      </left>
      <right style="medium">
        <color indexed="64"/>
      </right>
      <top style="thin">
        <color indexed="64"/>
      </top>
      <bottom style="thin">
        <color theme="1"/>
      </bottom>
      <diagonal/>
    </border>
    <border>
      <left style="medium">
        <color indexed="64"/>
      </left>
      <right/>
      <top style="hair">
        <color theme="1"/>
      </top>
      <bottom/>
      <diagonal/>
    </border>
    <border>
      <left/>
      <right/>
      <top style="hair">
        <color theme="1"/>
      </top>
      <bottom/>
      <diagonal/>
    </border>
    <border>
      <left style="hair">
        <color indexed="64"/>
      </left>
      <right style="thin">
        <color indexed="64"/>
      </right>
      <top style="hair">
        <color theme="1"/>
      </top>
      <bottom style="hair">
        <color theme="1"/>
      </bottom>
      <diagonal/>
    </border>
    <border>
      <left style="hair">
        <color indexed="64"/>
      </left>
      <right style="hair">
        <color indexed="64"/>
      </right>
      <top style="hair">
        <color indexed="64"/>
      </top>
      <bottom style="hair">
        <color theme="1"/>
      </bottom>
      <diagonal/>
    </border>
    <border>
      <left style="hair">
        <color indexed="64"/>
      </left>
      <right style="hair">
        <color indexed="64"/>
      </right>
      <top style="hair">
        <color indexed="64"/>
      </top>
      <bottom style="thin">
        <color theme="1"/>
      </bottom>
      <diagonal/>
    </border>
    <border>
      <left style="medium">
        <color theme="1"/>
      </left>
      <right/>
      <top style="hair">
        <color theme="1"/>
      </top>
      <bottom style="hair">
        <color theme="1"/>
      </bottom>
      <diagonal/>
    </border>
    <border>
      <left/>
      <right/>
      <top style="hair">
        <color theme="1"/>
      </top>
      <bottom style="hair">
        <color theme="1"/>
      </bottom>
      <diagonal/>
    </border>
    <border>
      <left style="medium">
        <color theme="1"/>
      </left>
      <right/>
      <top/>
      <bottom/>
      <diagonal/>
    </border>
    <border>
      <left/>
      <right/>
      <top style="thin">
        <color theme="1"/>
      </top>
      <bottom style="thin">
        <color indexed="64"/>
      </bottom>
      <diagonal/>
    </border>
    <border>
      <left/>
      <right style="medium">
        <color indexed="64"/>
      </right>
      <top style="thin">
        <color theme="1"/>
      </top>
      <bottom style="thin">
        <color indexed="64"/>
      </bottom>
      <diagonal/>
    </border>
    <border>
      <left style="medium">
        <color indexed="64"/>
      </left>
      <right/>
      <top style="hair">
        <color indexed="64"/>
      </top>
      <bottom style="thin">
        <color theme="1"/>
      </bottom>
      <diagonal/>
    </border>
    <border>
      <left style="medium">
        <color indexed="64"/>
      </left>
      <right/>
      <top style="hair">
        <color indexed="64"/>
      </top>
      <bottom style="medium">
        <color theme="1"/>
      </bottom>
      <diagonal/>
    </border>
    <border>
      <left style="hair">
        <color indexed="64"/>
      </left>
      <right style="hair">
        <color indexed="64"/>
      </right>
      <top style="hair">
        <color indexed="64"/>
      </top>
      <bottom style="medium">
        <color theme="1"/>
      </bottom>
      <diagonal/>
    </border>
    <border>
      <left/>
      <right/>
      <top style="medium">
        <color theme="1"/>
      </top>
      <bottom/>
      <diagonal/>
    </border>
    <border>
      <left style="thin">
        <color indexed="64"/>
      </left>
      <right style="medium">
        <color indexed="64"/>
      </right>
      <top style="thin">
        <color indexed="64"/>
      </top>
      <bottom style="medium">
        <color theme="1"/>
      </bottom>
      <diagonal/>
    </border>
    <border>
      <left/>
      <right style="medium">
        <color theme="1"/>
      </right>
      <top/>
      <bottom/>
      <diagonal/>
    </border>
    <border>
      <left style="medium">
        <color theme="1"/>
      </left>
      <right/>
      <top style="thin">
        <color indexed="64"/>
      </top>
      <bottom style="thin">
        <color indexed="64"/>
      </bottom>
      <diagonal/>
    </border>
    <border>
      <left style="medium">
        <color theme="1"/>
      </left>
      <right/>
      <top style="thin">
        <color indexed="64"/>
      </top>
      <bottom style="medium">
        <color indexed="64"/>
      </bottom>
      <diagonal/>
    </border>
    <border>
      <left style="medium">
        <color theme="1"/>
      </left>
      <right/>
      <top style="thin">
        <color indexed="64"/>
      </top>
      <bottom style="hair">
        <color indexed="64"/>
      </bottom>
      <diagonal/>
    </border>
    <border>
      <left style="medium">
        <color indexed="64"/>
      </left>
      <right/>
      <top style="hair">
        <color theme="1"/>
      </top>
      <bottom style="medium">
        <color indexed="64"/>
      </bottom>
      <diagonal/>
    </border>
    <border>
      <left/>
      <right/>
      <top style="hair">
        <color theme="1"/>
      </top>
      <bottom style="medium">
        <color indexed="64"/>
      </bottom>
      <diagonal/>
    </border>
    <border>
      <left style="hair">
        <color indexed="64"/>
      </left>
      <right style="hair">
        <color indexed="64"/>
      </right>
      <top style="hair">
        <color theme="1"/>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thin">
        <color theme="1"/>
      </top>
      <bottom style="medium">
        <color indexed="64"/>
      </bottom>
      <diagonal/>
    </border>
    <border>
      <left style="thin">
        <color indexed="64"/>
      </left>
      <right style="medium">
        <color indexed="64"/>
      </right>
      <top style="thin">
        <color theme="1"/>
      </top>
      <bottom style="medium">
        <color indexed="64"/>
      </bottom>
      <diagonal/>
    </border>
  </borders>
  <cellStyleXfs count="1">
    <xf numFmtId="0" fontId="0" fillId="0" borderId="0"/>
  </cellStyleXfs>
  <cellXfs count="435">
    <xf numFmtId="0" fontId="0" fillId="0" borderId="0" xfId="0"/>
    <xf numFmtId="0" fontId="2" fillId="0" borderId="0" xfId="0" applyFont="1"/>
    <xf numFmtId="0" fontId="2" fillId="0" borderId="0" xfId="0" applyFont="1" applyAlignment="1">
      <alignment horizontal="center" vertical="center"/>
    </xf>
    <xf numFmtId="0" fontId="10" fillId="0" borderId="0" xfId="0" applyFont="1"/>
    <xf numFmtId="0" fontId="15" fillId="0" borderId="0" xfId="0" applyFont="1" applyAlignment="1">
      <alignment horizontal="center" vertical="center"/>
    </xf>
    <xf numFmtId="0" fontId="1" fillId="3" borderId="24" xfId="0" applyFont="1" applyFill="1" applyBorder="1" applyAlignment="1">
      <alignment horizontal="center" vertical="center"/>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0" borderId="0" xfId="0" applyFont="1" applyAlignment="1">
      <alignment vertical="center"/>
    </xf>
    <xf numFmtId="0" fontId="1" fillId="0" borderId="0" xfId="0" applyFont="1"/>
    <xf numFmtId="0" fontId="18" fillId="6" borderId="26" xfId="0" applyFont="1" applyFill="1" applyBorder="1"/>
    <xf numFmtId="0" fontId="18" fillId="0" borderId="0" xfId="0" applyFont="1"/>
    <xf numFmtId="14" fontId="2" fillId="7" borderId="28" xfId="0" applyNumberFormat="1" applyFont="1" applyFill="1" applyBorder="1" applyAlignment="1">
      <alignment wrapText="1"/>
    </xf>
    <xf numFmtId="14" fontId="2" fillId="7" borderId="29" xfId="0" applyNumberFormat="1" applyFont="1" applyFill="1" applyBorder="1" applyAlignment="1">
      <alignment wrapText="1"/>
    </xf>
    <xf numFmtId="14" fontId="2" fillId="7" borderId="30" xfId="0" applyNumberFormat="1" applyFont="1" applyFill="1" applyBorder="1" applyAlignment="1">
      <alignment vertical="center" wrapText="1"/>
    </xf>
    <xf numFmtId="14" fontId="2" fillId="7" borderId="31" xfId="0" applyNumberFormat="1" applyFont="1" applyFill="1" applyBorder="1" applyAlignment="1">
      <alignment horizontal="center" vertical="center" wrapText="1"/>
    </xf>
    <xf numFmtId="0" fontId="2" fillId="7" borderId="32" xfId="0" applyNumberFormat="1" applyFont="1" applyFill="1" applyBorder="1" applyAlignment="1">
      <alignment horizontal="center" vertical="center" wrapText="1"/>
    </xf>
    <xf numFmtId="0" fontId="20" fillId="2" borderId="7" xfId="0" applyNumberFormat="1" applyFont="1" applyFill="1" applyBorder="1" applyAlignment="1" applyProtection="1">
      <alignment horizontal="center" vertical="center" wrapText="1"/>
      <protection locked="0"/>
    </xf>
    <xf numFmtId="14" fontId="2" fillId="2" borderId="33" xfId="0" applyNumberFormat="1" applyFont="1" applyFill="1" applyBorder="1" applyAlignment="1" applyProtection="1">
      <protection locked="0"/>
    </xf>
    <xf numFmtId="14" fontId="2" fillId="0" borderId="0" xfId="0" applyNumberFormat="1" applyFont="1" applyAlignment="1">
      <alignment wrapText="1"/>
    </xf>
    <xf numFmtId="0" fontId="2" fillId="7" borderId="34" xfId="0" applyFont="1" applyFill="1" applyBorder="1"/>
    <xf numFmtId="0" fontId="2" fillId="7" borderId="35" xfId="0" applyFont="1" applyFill="1" applyBorder="1"/>
    <xf numFmtId="0" fontId="2" fillId="7" borderId="36" xfId="0" applyFont="1" applyFill="1" applyBorder="1" applyAlignment="1">
      <alignment horizontal="left" vertical="center"/>
    </xf>
    <xf numFmtId="0" fontId="2" fillId="7" borderId="37" xfId="0" applyFont="1" applyFill="1" applyBorder="1" applyAlignment="1">
      <alignment horizontal="center" vertical="center"/>
    </xf>
    <xf numFmtId="0" fontId="2" fillId="7" borderId="38" xfId="0" applyFont="1" applyFill="1" applyBorder="1" applyAlignment="1">
      <alignment horizontal="center" vertical="center"/>
    </xf>
    <xf numFmtId="0" fontId="20" fillId="2" borderId="1" xfId="0" applyFont="1" applyFill="1" applyBorder="1" applyAlignment="1" applyProtection="1">
      <alignment horizontal="center" vertical="center"/>
      <protection locked="0"/>
    </xf>
    <xf numFmtId="0" fontId="2" fillId="2" borderId="39" xfId="0" applyFont="1" applyFill="1" applyBorder="1" applyAlignment="1" applyProtection="1">
      <protection locked="0"/>
    </xf>
    <xf numFmtId="0" fontId="2" fillId="7" borderId="40" xfId="0" applyFont="1" applyFill="1" applyBorder="1"/>
    <xf numFmtId="0" fontId="2" fillId="7" borderId="41" xfId="0" applyFont="1" applyFill="1" applyBorder="1"/>
    <xf numFmtId="0" fontId="2" fillId="7" borderId="42" xfId="0" applyFont="1" applyFill="1" applyBorder="1" applyAlignment="1">
      <alignment horizontal="left" vertical="center"/>
    </xf>
    <xf numFmtId="0" fontId="2" fillId="7" borderId="43" xfId="0" applyFont="1" applyFill="1" applyBorder="1" applyAlignment="1">
      <alignment horizontal="center" vertical="center"/>
    </xf>
    <xf numFmtId="0" fontId="2" fillId="7" borderId="44" xfId="0" applyFont="1" applyFill="1" applyBorder="1" applyAlignment="1">
      <alignment horizontal="center" vertical="center"/>
    </xf>
    <xf numFmtId="0" fontId="20" fillId="2" borderId="5" xfId="0" applyFont="1" applyFill="1" applyBorder="1" applyAlignment="1" applyProtection="1">
      <alignment horizontal="center" vertical="center"/>
      <protection locked="0"/>
    </xf>
    <xf numFmtId="0" fontId="2" fillId="2" borderId="45" xfId="0" applyFont="1" applyFill="1" applyBorder="1" applyAlignment="1" applyProtection="1">
      <protection locked="0"/>
    </xf>
    <xf numFmtId="0" fontId="2" fillId="6" borderId="46" xfId="0" applyFont="1" applyFill="1" applyBorder="1"/>
    <xf numFmtId="0" fontId="2" fillId="7" borderId="28" xfId="0" applyFont="1" applyFill="1" applyBorder="1"/>
    <xf numFmtId="0" fontId="2" fillId="7" borderId="29" xfId="0" applyFont="1" applyFill="1" applyBorder="1"/>
    <xf numFmtId="0" fontId="2" fillId="7" borderId="30" xfId="0" applyFont="1" applyFill="1" applyBorder="1"/>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2" borderId="39" xfId="0" applyFont="1" applyFill="1" applyBorder="1" applyProtection="1">
      <protection locked="0"/>
    </xf>
    <xf numFmtId="0" fontId="2" fillId="7" borderId="48" xfId="0" applyFont="1" applyFill="1" applyBorder="1"/>
    <xf numFmtId="0" fontId="2" fillId="7" borderId="49" xfId="0" applyFont="1" applyFill="1" applyBorder="1"/>
    <xf numFmtId="0" fontId="2" fillId="7" borderId="50" xfId="0" applyFont="1" applyFill="1" applyBorder="1"/>
    <xf numFmtId="0" fontId="2" fillId="7" borderId="51" xfId="0" applyFont="1" applyFill="1" applyBorder="1" applyAlignment="1">
      <alignment horizontal="center" vertical="center"/>
    </xf>
    <xf numFmtId="0" fontId="2" fillId="7" borderId="52" xfId="0" applyFont="1" applyFill="1" applyBorder="1" applyAlignment="1">
      <alignment horizontal="center" vertical="center"/>
    </xf>
    <xf numFmtId="0" fontId="2" fillId="2" borderId="53" xfId="0" applyFont="1" applyFill="1" applyBorder="1" applyProtection="1">
      <protection locked="0"/>
    </xf>
    <xf numFmtId="0" fontId="2" fillId="7" borderId="30" xfId="0" applyFont="1" applyFill="1" applyBorder="1" applyAlignment="1">
      <alignment vertical="center"/>
    </xf>
    <xf numFmtId="0" fontId="2" fillId="7" borderId="30" xfId="0" applyFont="1" applyFill="1" applyBorder="1" applyAlignment="1">
      <alignment wrapText="1"/>
    </xf>
    <xf numFmtId="0" fontId="2" fillId="7" borderId="42" xfId="0" applyFont="1" applyFill="1" applyBorder="1" applyAlignment="1">
      <alignment wrapText="1"/>
    </xf>
    <xf numFmtId="0" fontId="18" fillId="6" borderId="54" xfId="0" applyFont="1" applyFill="1" applyBorder="1"/>
    <xf numFmtId="0" fontId="2" fillId="7" borderId="36" xfId="0" applyFont="1" applyFill="1" applyBorder="1" applyAlignment="1">
      <alignment horizontal="left" vertical="center" wrapText="1"/>
    </xf>
    <xf numFmtId="0" fontId="2" fillId="7" borderId="42" xfId="0" applyFont="1" applyFill="1" applyBorder="1" applyAlignment="1">
      <alignment horizontal="left" vertical="center" wrapText="1"/>
    </xf>
    <xf numFmtId="14" fontId="2" fillId="7" borderId="57" xfId="0" applyNumberFormat="1" applyFont="1" applyFill="1" applyBorder="1" applyAlignment="1">
      <alignment vertical="center" wrapText="1"/>
    </xf>
    <xf numFmtId="14" fontId="2" fillId="7" borderId="58" xfId="0" applyNumberFormat="1" applyFont="1" applyFill="1" applyBorder="1" applyAlignment="1">
      <alignment horizontal="center" vertical="center" wrapText="1"/>
    </xf>
    <xf numFmtId="0" fontId="20" fillId="2" borderId="17" xfId="0" applyNumberFormat="1" applyFont="1" applyFill="1" applyBorder="1" applyAlignment="1" applyProtection="1">
      <alignment horizontal="center" vertical="center" wrapText="1"/>
      <protection locked="0"/>
    </xf>
    <xf numFmtId="0" fontId="2" fillId="7" borderId="59" xfId="0" applyFont="1" applyFill="1" applyBorder="1"/>
    <xf numFmtId="0" fontId="2" fillId="7" borderId="60" xfId="0" applyFont="1" applyFill="1" applyBorder="1" applyAlignment="1">
      <alignment horizontal="center" vertical="center"/>
    </xf>
    <xf numFmtId="0" fontId="2" fillId="2" borderId="45" xfId="0" applyFont="1" applyFill="1" applyBorder="1" applyProtection="1">
      <protection locked="0"/>
    </xf>
    <xf numFmtId="0" fontId="2" fillId="2" borderId="33" xfId="0" applyFont="1" applyFill="1" applyBorder="1" applyProtection="1">
      <protection locked="0"/>
    </xf>
    <xf numFmtId="0" fontId="20" fillId="2" borderId="1" xfId="0" applyNumberFormat="1" applyFont="1" applyFill="1" applyBorder="1" applyAlignment="1" applyProtection="1">
      <alignment horizontal="center" vertical="center" wrapText="1"/>
      <protection locked="0"/>
    </xf>
    <xf numFmtId="0" fontId="2" fillId="7" borderId="61" xfId="0" applyFont="1" applyFill="1" applyBorder="1"/>
    <xf numFmtId="0" fontId="2" fillId="7" borderId="19" xfId="0" applyFont="1" applyFill="1" applyBorder="1"/>
    <xf numFmtId="0" fontId="2" fillId="7" borderId="57" xfId="0" applyFont="1" applyFill="1" applyBorder="1" applyAlignment="1">
      <alignment vertical="center"/>
    </xf>
    <xf numFmtId="0" fontId="2" fillId="7" borderId="57" xfId="0" applyFont="1" applyFill="1" applyBorder="1" applyAlignment="1">
      <alignment wrapText="1"/>
    </xf>
    <xf numFmtId="0" fontId="2" fillId="7" borderId="58" xfId="0" applyFont="1" applyFill="1" applyBorder="1" applyAlignment="1">
      <alignment horizontal="center" vertical="center"/>
    </xf>
    <xf numFmtId="0" fontId="2" fillId="7" borderId="62" xfId="0" applyFont="1" applyFill="1" applyBorder="1" applyAlignment="1">
      <alignment horizontal="center" vertical="center"/>
    </xf>
    <xf numFmtId="0" fontId="2" fillId="2" borderId="63" xfId="0" applyFont="1" applyFill="1" applyBorder="1" applyProtection="1">
      <protection locked="0"/>
    </xf>
    <xf numFmtId="14" fontId="2" fillId="7" borderId="64" xfId="0" applyNumberFormat="1" applyFont="1" applyFill="1" applyBorder="1" applyAlignment="1">
      <alignment vertical="center" wrapText="1"/>
    </xf>
    <xf numFmtId="14" fontId="2" fillId="7" borderId="65" xfId="0" applyNumberFormat="1" applyFont="1" applyFill="1" applyBorder="1" applyAlignment="1">
      <alignment vertical="center" wrapText="1"/>
    </xf>
    <xf numFmtId="14" fontId="2" fillId="7" borderId="66" xfId="0" applyNumberFormat="1" applyFont="1" applyFill="1" applyBorder="1" applyAlignment="1">
      <alignment vertical="center" wrapText="1"/>
    </xf>
    <xf numFmtId="14" fontId="2" fillId="7" borderId="67" xfId="0" applyNumberFormat="1"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14" fontId="2" fillId="2" borderId="39" xfId="0" applyNumberFormat="1" applyFont="1" applyFill="1" applyBorder="1" applyAlignment="1" applyProtection="1">
      <protection locked="0"/>
    </xf>
    <xf numFmtId="14" fontId="2" fillId="7" borderId="34" xfId="0" applyNumberFormat="1" applyFont="1" applyFill="1" applyBorder="1" applyAlignment="1">
      <alignment vertical="center" wrapText="1"/>
    </xf>
    <xf numFmtId="14" fontId="2" fillId="7" borderId="35" xfId="0" applyNumberFormat="1" applyFont="1" applyFill="1" applyBorder="1" applyAlignment="1">
      <alignment vertical="center" wrapText="1"/>
    </xf>
    <xf numFmtId="14" fontId="2" fillId="7" borderId="36" xfId="0" applyNumberFormat="1" applyFont="1" applyFill="1" applyBorder="1" applyAlignment="1">
      <alignment vertical="center" wrapText="1"/>
    </xf>
    <xf numFmtId="14" fontId="2" fillId="7" borderId="37" xfId="0" applyNumberFormat="1" applyFont="1" applyFill="1" applyBorder="1" applyAlignment="1">
      <alignment horizontal="center" vertical="center" wrapText="1"/>
    </xf>
    <xf numFmtId="0" fontId="2" fillId="7" borderId="69" xfId="0" applyNumberFormat="1" applyFont="1" applyFill="1" applyBorder="1" applyAlignment="1">
      <alignment horizontal="center" vertical="center" wrapText="1"/>
    </xf>
    <xf numFmtId="14" fontId="2" fillId="7" borderId="61" xfId="0" applyNumberFormat="1" applyFont="1" applyFill="1" applyBorder="1" applyAlignment="1">
      <alignment vertical="center" wrapText="1"/>
    </xf>
    <xf numFmtId="14" fontId="2" fillId="7" borderId="19" xfId="0" applyNumberFormat="1" applyFont="1" applyFill="1" applyBorder="1" applyAlignment="1">
      <alignment vertical="center" wrapText="1"/>
    </xf>
    <xf numFmtId="0" fontId="2" fillId="7" borderId="62" xfId="0" applyNumberFormat="1" applyFont="1" applyFill="1" applyBorder="1" applyAlignment="1">
      <alignment horizontal="center" vertical="center" wrapText="1"/>
    </xf>
    <xf numFmtId="0" fontId="20" fillId="2" borderId="70" xfId="0" applyNumberFormat="1" applyFont="1" applyFill="1" applyBorder="1" applyAlignment="1" applyProtection="1">
      <alignment horizontal="center" vertical="center" wrapText="1"/>
      <protection locked="0"/>
    </xf>
    <xf numFmtId="14" fontId="2" fillId="2" borderId="53" xfId="0" applyNumberFormat="1" applyFont="1" applyFill="1" applyBorder="1" applyAlignment="1" applyProtection="1">
      <protection locked="0"/>
    </xf>
    <xf numFmtId="14" fontId="2" fillId="7" borderId="64" xfId="0" applyNumberFormat="1" applyFont="1" applyFill="1" applyBorder="1" applyAlignment="1">
      <alignment wrapText="1"/>
    </xf>
    <xf numFmtId="14" fontId="2" fillId="7" borderId="65" xfId="0" applyNumberFormat="1" applyFont="1" applyFill="1" applyBorder="1" applyAlignment="1">
      <alignment wrapText="1"/>
    </xf>
    <xf numFmtId="14" fontId="2" fillId="7" borderId="71" xfId="0" applyNumberFormat="1" applyFont="1" applyFill="1" applyBorder="1" applyAlignment="1">
      <alignment wrapText="1"/>
    </xf>
    <xf numFmtId="14" fontId="2" fillId="7" borderId="73" xfId="0" applyNumberFormat="1" applyFont="1" applyFill="1" applyBorder="1" applyAlignment="1">
      <alignment vertical="center" wrapText="1"/>
    </xf>
    <xf numFmtId="14" fontId="2" fillId="7" borderId="74" xfId="0" applyNumberFormat="1" applyFont="1" applyFill="1" applyBorder="1" applyAlignment="1">
      <alignment horizontal="center" vertical="center" wrapText="1"/>
    </xf>
    <xf numFmtId="0" fontId="2" fillId="7" borderId="75" xfId="0" applyNumberFormat="1" applyFont="1" applyFill="1" applyBorder="1" applyAlignment="1">
      <alignment horizontal="center" vertical="center" wrapText="1"/>
    </xf>
    <xf numFmtId="14" fontId="2" fillId="7" borderId="30" xfId="0" applyNumberFormat="1" applyFont="1" applyFill="1" applyBorder="1" applyAlignment="1">
      <alignment horizontal="left" vertical="center" wrapText="1"/>
    </xf>
    <xf numFmtId="14" fontId="2" fillId="7" borderId="31" xfId="0" applyNumberFormat="1" applyFont="1" applyFill="1" applyBorder="1" applyAlignment="1">
      <alignment horizontal="left" vertical="center" wrapText="1"/>
    </xf>
    <xf numFmtId="0" fontId="2" fillId="7" borderId="30" xfId="0" applyFont="1" applyFill="1" applyBorder="1" applyAlignment="1">
      <alignment horizontal="left" vertical="center" wrapText="1"/>
    </xf>
    <xf numFmtId="0" fontId="2" fillId="7" borderId="31" xfId="0" applyFont="1" applyFill="1" applyBorder="1" applyAlignment="1">
      <alignment horizontal="left" vertical="center"/>
    </xf>
    <xf numFmtId="0" fontId="2" fillId="7" borderId="43" xfId="0" applyFont="1" applyFill="1" applyBorder="1" applyAlignment="1">
      <alignment horizontal="left" vertical="center" wrapText="1"/>
    </xf>
    <xf numFmtId="0" fontId="2" fillId="7" borderId="31" xfId="0" applyFont="1" applyFill="1" applyBorder="1" applyAlignment="1">
      <alignment horizontal="left" vertical="center" wrapText="1"/>
    </xf>
    <xf numFmtId="0" fontId="2" fillId="7" borderId="37" xfId="0" applyFont="1" applyFill="1" applyBorder="1" applyAlignment="1">
      <alignment horizontal="left" vertical="center" wrapText="1"/>
    </xf>
    <xf numFmtId="14" fontId="2" fillId="2" borderId="33" xfId="0" applyNumberFormat="1" applyFont="1" applyFill="1" applyBorder="1" applyAlignment="1" applyProtection="1">
      <alignment wrapText="1"/>
      <protection locked="0"/>
    </xf>
    <xf numFmtId="0" fontId="2" fillId="7" borderId="35" xfId="0" applyFont="1" applyFill="1" applyBorder="1" applyAlignment="1">
      <alignment wrapText="1"/>
    </xf>
    <xf numFmtId="0" fontId="2" fillId="2" borderId="39" xfId="0" applyFont="1" applyFill="1" applyBorder="1" applyAlignment="1" applyProtection="1">
      <alignment wrapText="1"/>
      <protection locked="0"/>
    </xf>
    <xf numFmtId="0" fontId="20" fillId="2" borderId="1" xfId="0" applyFont="1" applyFill="1" applyBorder="1" applyAlignment="1" applyProtection="1">
      <alignment horizontal="center" vertical="center" wrapText="1"/>
      <protection locked="0"/>
    </xf>
    <xf numFmtId="0" fontId="2" fillId="7" borderId="41" xfId="0" applyFont="1" applyFill="1" applyBorder="1" applyAlignment="1">
      <alignment wrapText="1"/>
    </xf>
    <xf numFmtId="14" fontId="2" fillId="7" borderId="59" xfId="0" applyNumberFormat="1" applyFont="1" applyFill="1" applyBorder="1" applyAlignment="1">
      <alignment vertical="center" wrapText="1"/>
    </xf>
    <xf numFmtId="14" fontId="2" fillId="7" borderId="60" xfId="0" applyNumberFormat="1" applyFont="1" applyFill="1" applyBorder="1" applyAlignment="1">
      <alignment horizontal="center" vertical="center" wrapText="1"/>
    </xf>
    <xf numFmtId="0" fontId="2" fillId="7" borderId="76" xfId="0" applyNumberFormat="1" applyFont="1" applyFill="1" applyBorder="1" applyAlignment="1">
      <alignment horizontal="center" vertical="center" wrapText="1"/>
    </xf>
    <xf numFmtId="0" fontId="2" fillId="2" borderId="45" xfId="0" applyFont="1" applyFill="1" applyBorder="1" applyAlignment="1" applyProtection="1">
      <alignment wrapText="1"/>
      <protection locked="0"/>
    </xf>
    <xf numFmtId="0" fontId="18" fillId="6" borderId="2" xfId="0" applyFont="1" applyFill="1" applyBorder="1"/>
    <xf numFmtId="0" fontId="18" fillId="0" borderId="77" xfId="0" applyFont="1" applyBorder="1"/>
    <xf numFmtId="0" fontId="2" fillId="0" borderId="77" xfId="0" applyFont="1" applyBorder="1"/>
    <xf numFmtId="0" fontId="2" fillId="7" borderId="78" xfId="0" applyFont="1" applyFill="1" applyBorder="1"/>
    <xf numFmtId="14" fontId="2" fillId="7" borderId="42" xfId="0" applyNumberFormat="1" applyFont="1" applyFill="1" applyBorder="1" applyAlignment="1">
      <alignment vertical="center" wrapText="1"/>
    </xf>
    <xf numFmtId="0" fontId="20" fillId="2" borderId="6" xfId="0" applyNumberFormat="1" applyFont="1" applyFill="1" applyBorder="1" applyAlignment="1" applyProtection="1">
      <alignment horizontal="center" vertical="center" wrapText="1"/>
      <protection locked="0"/>
    </xf>
    <xf numFmtId="14" fontId="2" fillId="7" borderId="40" xfId="0" applyNumberFormat="1" applyFont="1" applyFill="1" applyBorder="1" applyAlignment="1">
      <alignment wrapText="1"/>
    </xf>
    <xf numFmtId="14" fontId="2" fillId="7" borderId="41" xfId="0" applyNumberFormat="1" applyFont="1" applyFill="1" applyBorder="1" applyAlignment="1">
      <alignment wrapText="1"/>
    </xf>
    <xf numFmtId="14" fontId="2" fillId="7" borderId="59" xfId="0" applyNumberFormat="1" applyFont="1" applyFill="1" applyBorder="1" applyAlignment="1">
      <alignment horizontal="left" vertical="center" wrapText="1"/>
    </xf>
    <xf numFmtId="14" fontId="2" fillId="7" borderId="43" xfId="0" applyNumberFormat="1" applyFont="1" applyFill="1" applyBorder="1" applyAlignment="1">
      <alignment horizontal="left" vertical="center" wrapText="1"/>
    </xf>
    <xf numFmtId="0" fontId="2" fillId="7" borderId="79" xfId="0" applyNumberFormat="1" applyFont="1" applyFill="1" applyBorder="1" applyAlignment="1">
      <alignment horizontal="center" vertical="center" wrapText="1"/>
    </xf>
    <xf numFmtId="0" fontId="20" fillId="2" borderId="5" xfId="0" applyNumberFormat="1" applyFont="1" applyFill="1" applyBorder="1" applyAlignment="1" applyProtection="1">
      <alignment horizontal="center" vertical="center" wrapText="1"/>
      <protection locked="0"/>
    </xf>
    <xf numFmtId="14" fontId="2" fillId="2" borderId="45" xfId="0" applyNumberFormat="1" applyFont="1" applyFill="1" applyBorder="1" applyAlignment="1" applyProtection="1">
      <alignment wrapText="1"/>
      <protection locked="0"/>
    </xf>
    <xf numFmtId="0" fontId="18" fillId="6" borderId="46" xfId="0" applyFont="1" applyFill="1" applyBorder="1"/>
    <xf numFmtId="0" fontId="21" fillId="2" borderId="33" xfId="0" applyNumberFormat="1" applyFont="1" applyFill="1" applyBorder="1" applyAlignment="1" applyProtection="1">
      <alignment horizontal="center" vertical="center" wrapText="1"/>
      <protection locked="0"/>
    </xf>
    <xf numFmtId="14" fontId="2" fillId="7" borderId="78" xfId="0" applyNumberFormat="1" applyFont="1" applyFill="1" applyBorder="1" applyAlignment="1">
      <alignment wrapText="1"/>
    </xf>
    <xf numFmtId="14" fontId="2" fillId="7" borderId="0" xfId="0" applyNumberFormat="1" applyFont="1" applyFill="1" applyBorder="1" applyAlignment="1">
      <alignment wrapText="1"/>
    </xf>
    <xf numFmtId="14" fontId="2" fillId="7" borderId="60" xfId="0" applyNumberFormat="1" applyFont="1" applyFill="1" applyBorder="1" applyAlignment="1">
      <alignment horizontal="left" vertical="center" wrapText="1"/>
    </xf>
    <xf numFmtId="14" fontId="2" fillId="2" borderId="80" xfId="0" applyNumberFormat="1" applyFont="1" applyFill="1" applyBorder="1" applyAlignment="1" applyProtection="1">
      <alignment wrapText="1"/>
      <protection locked="0"/>
    </xf>
    <xf numFmtId="14" fontId="2" fillId="7" borderId="43" xfId="0" applyNumberFormat="1" applyFont="1" applyFill="1" applyBorder="1" applyAlignment="1">
      <alignment horizontal="center" vertical="center" wrapText="1"/>
    </xf>
    <xf numFmtId="14" fontId="2" fillId="7" borderId="61" xfId="0" applyNumberFormat="1" applyFont="1" applyFill="1" applyBorder="1" applyAlignment="1">
      <alignment wrapText="1"/>
    </xf>
    <xf numFmtId="14" fontId="2" fillId="7" borderId="19" xfId="0" applyNumberFormat="1" applyFont="1" applyFill="1" applyBorder="1" applyAlignment="1">
      <alignment wrapText="1"/>
    </xf>
    <xf numFmtId="14" fontId="2" fillId="7" borderId="57" xfId="0" applyNumberFormat="1" applyFont="1" applyFill="1" applyBorder="1" applyAlignment="1">
      <alignment horizontal="left" vertical="center" wrapText="1"/>
    </xf>
    <xf numFmtId="14" fontId="2" fillId="7" borderId="58" xfId="0" applyNumberFormat="1" applyFont="1" applyFill="1" applyBorder="1" applyAlignment="1">
      <alignment horizontal="left" vertical="center" wrapText="1"/>
    </xf>
    <xf numFmtId="0" fontId="2" fillId="7" borderId="81" xfId="0" applyFont="1" applyFill="1" applyBorder="1" applyAlignment="1">
      <alignment wrapText="1"/>
    </xf>
    <xf numFmtId="14" fontId="2" fillId="7" borderId="81" xfId="0" applyNumberFormat="1" applyFont="1" applyFill="1" applyBorder="1" applyAlignment="1">
      <alignment wrapText="1"/>
    </xf>
    <xf numFmtId="14" fontId="2" fillId="7" borderId="34" xfId="0" applyNumberFormat="1" applyFont="1" applyFill="1" applyBorder="1" applyAlignment="1">
      <alignment wrapText="1"/>
    </xf>
    <xf numFmtId="14" fontId="2" fillId="7" borderId="35" xfId="0" applyNumberFormat="1" applyFont="1" applyFill="1" applyBorder="1" applyAlignment="1">
      <alignment wrapText="1"/>
    </xf>
    <xf numFmtId="14" fontId="2" fillId="7" borderId="37" xfId="0" applyNumberFormat="1" applyFont="1" applyFill="1" applyBorder="1" applyAlignment="1">
      <alignment horizontal="left" vertical="center" wrapText="1"/>
    </xf>
    <xf numFmtId="14" fontId="2" fillId="2" borderId="39" xfId="0" applyNumberFormat="1" applyFont="1" applyFill="1" applyBorder="1" applyAlignment="1" applyProtection="1">
      <alignment wrapText="1"/>
      <protection locked="0"/>
    </xf>
    <xf numFmtId="14" fontId="2" fillId="7" borderId="21" xfId="0" applyNumberFormat="1" applyFont="1" applyFill="1" applyBorder="1" applyAlignment="1">
      <alignment wrapText="1"/>
    </xf>
    <xf numFmtId="14" fontId="2" fillId="7" borderId="82" xfId="0" applyNumberFormat="1" applyFont="1" applyFill="1" applyBorder="1" applyAlignment="1">
      <alignment vertical="center" wrapText="1"/>
    </xf>
    <xf numFmtId="14" fontId="2" fillId="7" borderId="82" xfId="0" applyNumberFormat="1" applyFont="1" applyFill="1" applyBorder="1" applyAlignment="1">
      <alignment horizontal="left" vertical="center" wrapText="1"/>
    </xf>
    <xf numFmtId="14" fontId="2" fillId="7" borderId="83" xfId="0" applyNumberFormat="1" applyFont="1" applyFill="1" applyBorder="1" applyAlignment="1">
      <alignment horizontal="center" vertical="center" wrapText="1"/>
    </xf>
    <xf numFmtId="14" fontId="2" fillId="7" borderId="83" xfId="0" applyNumberFormat="1" applyFont="1" applyFill="1" applyBorder="1" applyAlignment="1">
      <alignment horizontal="left" vertical="center" wrapText="1"/>
    </xf>
    <xf numFmtId="0" fontId="2" fillId="7" borderId="84" xfId="0" applyNumberFormat="1" applyFont="1" applyFill="1" applyBorder="1" applyAlignment="1">
      <alignment horizontal="center" vertical="center" wrapText="1"/>
    </xf>
    <xf numFmtId="14" fontId="2" fillId="7" borderId="85" xfId="0" applyNumberFormat="1" applyFont="1" applyFill="1" applyBorder="1" applyAlignment="1">
      <alignment horizontal="center" vertical="center" wrapText="1"/>
    </xf>
    <xf numFmtId="14" fontId="2" fillId="7" borderId="46" xfId="0" applyNumberFormat="1" applyFont="1" applyFill="1" applyBorder="1" applyAlignment="1">
      <alignment wrapText="1"/>
    </xf>
    <xf numFmtId="14" fontId="2" fillId="7" borderId="3" xfId="0" applyNumberFormat="1" applyFont="1" applyFill="1" applyBorder="1" applyAlignment="1">
      <alignment wrapText="1"/>
    </xf>
    <xf numFmtId="14" fontId="2" fillId="7" borderId="9" xfId="0" applyNumberFormat="1" applyFont="1" applyFill="1" applyBorder="1" applyAlignment="1">
      <alignment wrapText="1"/>
    </xf>
    <xf numFmtId="14" fontId="2" fillId="7" borderId="86" xfId="0" applyNumberFormat="1" applyFont="1" applyFill="1" applyBorder="1" applyAlignment="1">
      <alignment vertical="center" wrapText="1"/>
    </xf>
    <xf numFmtId="14" fontId="2" fillId="7" borderId="87" xfId="0" applyNumberFormat="1" applyFont="1" applyFill="1" applyBorder="1" applyAlignment="1">
      <alignment wrapText="1"/>
    </xf>
    <xf numFmtId="14" fontId="2" fillId="7" borderId="67" xfId="0" applyNumberFormat="1" applyFont="1" applyFill="1" applyBorder="1" applyAlignment="1">
      <alignment horizontal="left" vertical="center" wrapText="1"/>
    </xf>
    <xf numFmtId="14" fontId="2" fillId="0" borderId="77" xfId="0" applyNumberFormat="1" applyFont="1" applyBorder="1" applyAlignment="1">
      <alignment wrapText="1"/>
    </xf>
    <xf numFmtId="0" fontId="2" fillId="0" borderId="0" xfId="0" applyFont="1" applyBorder="1"/>
    <xf numFmtId="0" fontId="2" fillId="0" borderId="0" xfId="0" applyFont="1" applyAlignment="1">
      <alignment vertical="top"/>
    </xf>
    <xf numFmtId="0" fontId="2" fillId="7" borderId="78" xfId="0" applyFont="1" applyFill="1" applyBorder="1" applyAlignment="1">
      <alignment vertical="top"/>
    </xf>
    <xf numFmtId="0" fontId="2" fillId="7" borderId="41" xfId="0" applyFont="1" applyFill="1" applyBorder="1" applyAlignment="1">
      <alignment vertical="top"/>
    </xf>
    <xf numFmtId="0" fontId="2" fillId="7" borderId="42" xfId="0" applyNumberFormat="1" applyFont="1" applyFill="1" applyBorder="1" applyAlignment="1">
      <alignment horizontal="left" vertical="center" wrapText="1"/>
    </xf>
    <xf numFmtId="14" fontId="2" fillId="7" borderId="60" xfId="0" applyNumberFormat="1" applyFont="1" applyFill="1" applyBorder="1" applyAlignment="1">
      <alignment horizontal="center" vertical="center"/>
    </xf>
    <xf numFmtId="0" fontId="20" fillId="2" borderId="6" xfId="0" applyNumberFormat="1" applyFont="1" applyFill="1" applyBorder="1" applyAlignment="1" applyProtection="1">
      <alignment horizontal="center" vertical="center"/>
      <protection locked="0"/>
    </xf>
    <xf numFmtId="0" fontId="2" fillId="2" borderId="45" xfId="0" applyFont="1" applyFill="1" applyBorder="1" applyAlignment="1" applyProtection="1">
      <alignment vertical="top"/>
      <protection locked="0"/>
    </xf>
    <xf numFmtId="0" fontId="20" fillId="2" borderId="10" xfId="0" applyFont="1" applyFill="1" applyBorder="1" applyAlignment="1" applyProtection="1">
      <alignment horizontal="center" vertical="center" wrapText="1"/>
      <protection locked="0"/>
    </xf>
    <xf numFmtId="14" fontId="2" fillId="7" borderId="89" xfId="0" applyNumberFormat="1" applyFont="1" applyFill="1" applyBorder="1" applyAlignment="1">
      <alignment wrapText="1"/>
    </xf>
    <xf numFmtId="14" fontId="7" fillId="2" borderId="63" xfId="0" applyNumberFormat="1" applyFont="1" applyFill="1" applyBorder="1" applyAlignment="1" applyProtection="1">
      <alignment horizontal="center" vertical="center" wrapText="1"/>
      <protection locked="0"/>
    </xf>
    <xf numFmtId="14" fontId="2" fillId="7" borderId="59" xfId="0" applyNumberFormat="1" applyFont="1" applyFill="1" applyBorder="1" applyAlignment="1">
      <alignment horizontal="left" vertical="center" wrapText="1" readingOrder="1"/>
    </xf>
    <xf numFmtId="14" fontId="2" fillId="7" borderId="67" xfId="0" applyNumberFormat="1" applyFont="1" applyFill="1" applyBorder="1" applyAlignment="1">
      <alignment horizontal="left" vertical="center" wrapText="1" readingOrder="1"/>
    </xf>
    <xf numFmtId="0" fontId="2" fillId="7" borderId="29" xfId="0" applyFont="1" applyFill="1" applyBorder="1" applyAlignment="1">
      <alignment wrapText="1"/>
    </xf>
    <xf numFmtId="14" fontId="2" fillId="7" borderId="90" xfId="0" applyNumberFormat="1" applyFont="1" applyFill="1" applyBorder="1" applyAlignment="1">
      <alignment horizontal="center" vertical="center" wrapText="1"/>
    </xf>
    <xf numFmtId="14" fontId="2" fillId="7" borderId="91" xfId="0" applyNumberFormat="1" applyFont="1" applyFill="1" applyBorder="1" applyAlignment="1">
      <alignment horizontal="left" vertical="center" wrapText="1" readingOrder="1"/>
    </xf>
    <xf numFmtId="14" fontId="2" fillId="7" borderId="66" xfId="0" applyNumberFormat="1" applyFont="1" applyFill="1" applyBorder="1" applyAlignment="1">
      <alignment horizontal="left" vertical="center" wrapText="1"/>
    </xf>
    <xf numFmtId="14" fontId="2" fillId="7" borderId="36" xfId="0" applyNumberFormat="1" applyFont="1" applyFill="1" applyBorder="1" applyAlignment="1">
      <alignment horizontal="left" vertical="center" wrapText="1"/>
    </xf>
    <xf numFmtId="14" fontId="2" fillId="7" borderId="38" xfId="0" applyNumberFormat="1" applyFont="1" applyFill="1" applyBorder="1" applyAlignment="1">
      <alignment horizontal="left" vertical="center" wrapText="1"/>
    </xf>
    <xf numFmtId="14" fontId="2" fillId="7" borderId="90" xfId="0" applyNumberFormat="1" applyFont="1" applyFill="1" applyBorder="1" applyAlignment="1">
      <alignment horizontal="left" vertical="center" wrapText="1" readingOrder="1"/>
    </xf>
    <xf numFmtId="14" fontId="2" fillId="7" borderId="90" xfId="0" applyNumberFormat="1" applyFont="1" applyFill="1" applyBorder="1" applyAlignment="1">
      <alignment horizontal="left" vertical="center" wrapText="1"/>
    </xf>
    <xf numFmtId="0" fontId="2" fillId="7" borderId="92" xfId="0" applyNumberFormat="1" applyFont="1" applyFill="1" applyBorder="1" applyAlignment="1">
      <alignment horizontal="center" vertical="center" wrapText="1"/>
    </xf>
    <xf numFmtId="14" fontId="2" fillId="7" borderId="50" xfId="0" applyNumberFormat="1" applyFont="1" applyFill="1" applyBorder="1" applyAlignment="1">
      <alignment vertical="center" wrapText="1"/>
    </xf>
    <xf numFmtId="14" fontId="2" fillId="2" borderId="93" xfId="0" applyNumberFormat="1" applyFont="1" applyFill="1" applyBorder="1" applyAlignment="1" applyProtection="1">
      <alignment wrapText="1"/>
      <protection locked="0"/>
    </xf>
    <xf numFmtId="14" fontId="2" fillId="7" borderId="37" xfId="0" applyNumberFormat="1" applyFont="1" applyFill="1" applyBorder="1" applyAlignment="1">
      <alignment horizontal="left" vertical="center" wrapText="1" readingOrder="1"/>
    </xf>
    <xf numFmtId="0" fontId="2" fillId="7" borderId="94" xfId="0" applyNumberFormat="1" applyFont="1" applyFill="1" applyBorder="1" applyAlignment="1">
      <alignment horizontal="center" vertical="center" wrapText="1"/>
    </xf>
    <xf numFmtId="14" fontId="2" fillId="7" borderId="32" xfId="0" applyNumberFormat="1" applyFont="1" applyFill="1" applyBorder="1" applyAlignment="1">
      <alignment horizontal="left" vertical="center" wrapText="1" readingOrder="1"/>
    </xf>
    <xf numFmtId="0" fontId="4" fillId="7" borderId="31" xfId="0" applyFont="1" applyFill="1" applyBorder="1" applyAlignment="1">
      <alignment horizontal="center" vertical="center" wrapText="1"/>
    </xf>
    <xf numFmtId="14" fontId="2" fillId="7" borderId="29" xfId="0" applyNumberFormat="1" applyFont="1" applyFill="1" applyBorder="1" applyAlignment="1">
      <alignment horizontal="left" vertical="center" wrapText="1"/>
    </xf>
    <xf numFmtId="0" fontId="4" fillId="7" borderId="60" xfId="0" applyFont="1" applyFill="1" applyBorder="1" applyAlignment="1">
      <alignment horizontal="center" vertical="center" wrapText="1"/>
    </xf>
    <xf numFmtId="0" fontId="2" fillId="7" borderId="35" xfId="0" applyFont="1" applyFill="1" applyBorder="1" applyAlignment="1">
      <alignment horizontal="left" vertical="center" wrapText="1"/>
    </xf>
    <xf numFmtId="0" fontId="4" fillId="7" borderId="37" xfId="0" applyFont="1" applyFill="1" applyBorder="1" applyAlignment="1">
      <alignment horizontal="center" vertical="center" wrapText="1"/>
    </xf>
    <xf numFmtId="14" fontId="2" fillId="7" borderId="44" xfId="0" applyNumberFormat="1" applyFont="1" applyFill="1" applyBorder="1" applyAlignment="1">
      <alignment horizontal="left" vertical="center" wrapText="1"/>
    </xf>
    <xf numFmtId="14" fontId="7" fillId="2" borderId="33" xfId="0" applyNumberFormat="1" applyFont="1" applyFill="1" applyBorder="1" applyAlignment="1" applyProtection="1">
      <alignment horizontal="center" vertical="center" wrapText="1"/>
      <protection locked="0"/>
    </xf>
    <xf numFmtId="0" fontId="2" fillId="7" borderId="41" xfId="0" applyFont="1" applyFill="1" applyBorder="1" applyAlignment="1">
      <alignment horizontal="left" vertical="center" wrapText="1"/>
    </xf>
    <xf numFmtId="14" fontId="2" fillId="7" borderId="62" xfId="0" applyNumberFormat="1" applyFont="1" applyFill="1" applyBorder="1" applyAlignment="1">
      <alignment horizontal="left" vertical="center" wrapText="1" readingOrder="1"/>
    </xf>
    <xf numFmtId="0" fontId="4" fillId="7" borderId="58" xfId="0" applyFont="1" applyFill="1" applyBorder="1" applyAlignment="1">
      <alignment horizontal="center" vertical="center" wrapText="1"/>
    </xf>
    <xf numFmtId="14" fontId="2" fillId="2" borderId="63" xfId="0" applyNumberFormat="1" applyFont="1" applyFill="1" applyBorder="1" applyAlignment="1" applyProtection="1">
      <alignment wrapText="1"/>
      <protection locked="0"/>
    </xf>
    <xf numFmtId="0" fontId="2" fillId="0" borderId="0" xfId="0" applyFont="1" applyBorder="1" applyAlignment="1">
      <alignment horizontal="center" vertical="center"/>
    </xf>
    <xf numFmtId="14" fontId="2" fillId="7" borderId="0" xfId="0" applyNumberFormat="1" applyFont="1" applyFill="1" applyBorder="1" applyAlignment="1">
      <alignment vertical="center" wrapText="1"/>
    </xf>
    <xf numFmtId="14" fontId="2" fillId="7" borderId="30" xfId="0" applyNumberFormat="1" applyFont="1" applyFill="1" applyBorder="1" applyAlignment="1">
      <alignment horizontal="center" vertical="center" wrapText="1"/>
    </xf>
    <xf numFmtId="14" fontId="2" fillId="7" borderId="76" xfId="0" applyNumberFormat="1" applyFont="1" applyFill="1" applyBorder="1" applyAlignment="1">
      <alignment horizontal="left" vertical="center" wrapText="1"/>
    </xf>
    <xf numFmtId="0" fontId="2" fillId="7" borderId="89" xfId="0" applyFont="1" applyFill="1" applyBorder="1"/>
    <xf numFmtId="0" fontId="2" fillId="7" borderId="0" xfId="0" applyFont="1" applyFill="1" applyBorder="1"/>
    <xf numFmtId="0" fontId="2" fillId="7" borderId="76" xfId="0" applyFont="1" applyFill="1" applyBorder="1" applyAlignment="1">
      <alignment horizontal="center" vertical="center"/>
    </xf>
    <xf numFmtId="0" fontId="2" fillId="7" borderId="30"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wrapText="1"/>
    </xf>
    <xf numFmtId="14" fontId="2" fillId="7" borderId="89" xfId="0" applyNumberFormat="1" applyFont="1" applyFill="1" applyBorder="1" applyAlignment="1">
      <alignment vertical="center" wrapText="1"/>
    </xf>
    <xf numFmtId="14" fontId="2" fillId="2" borderId="45" xfId="0" applyNumberFormat="1" applyFont="1" applyFill="1" applyBorder="1" applyAlignment="1" applyProtection="1">
      <protection locked="0"/>
    </xf>
    <xf numFmtId="14" fontId="2" fillId="7" borderId="28" xfId="0" applyNumberFormat="1" applyFont="1" applyFill="1" applyBorder="1" applyAlignment="1">
      <alignment vertical="center" wrapText="1"/>
    </xf>
    <xf numFmtId="14" fontId="2" fillId="7" borderId="29" xfId="0" applyNumberFormat="1" applyFont="1" applyFill="1" applyBorder="1" applyAlignment="1">
      <alignment vertical="center" wrapText="1"/>
    </xf>
    <xf numFmtId="14" fontId="2" fillId="7" borderId="43" xfId="0" applyNumberFormat="1" applyFont="1" applyFill="1" applyBorder="1" applyAlignment="1">
      <alignment vertical="center" wrapText="1"/>
    </xf>
    <xf numFmtId="0" fontId="2" fillId="7" borderId="44" xfId="0" applyNumberFormat="1" applyFont="1" applyFill="1" applyBorder="1" applyAlignment="1">
      <alignment horizontal="center" vertical="center" wrapText="1"/>
    </xf>
    <xf numFmtId="14" fontId="2" fillId="0" borderId="29" xfId="0" applyNumberFormat="1" applyFont="1" applyBorder="1" applyAlignment="1">
      <alignment wrapText="1"/>
    </xf>
    <xf numFmtId="0" fontId="2" fillId="7" borderId="95" xfId="0" applyNumberFormat="1" applyFont="1" applyFill="1" applyBorder="1" applyAlignment="1">
      <alignment horizontal="center" vertical="center" wrapText="1"/>
    </xf>
    <xf numFmtId="14" fontId="2" fillId="7" borderId="71" xfId="0" applyNumberFormat="1" applyFont="1" applyFill="1" applyBorder="1" applyAlignment="1">
      <alignment vertical="center" wrapText="1"/>
    </xf>
    <xf numFmtId="14" fontId="2" fillId="7" borderId="72" xfId="0" applyNumberFormat="1" applyFont="1" applyFill="1" applyBorder="1" applyAlignment="1">
      <alignment vertical="center" wrapText="1"/>
    </xf>
    <xf numFmtId="14" fontId="2" fillId="7" borderId="59" xfId="0" applyNumberFormat="1" applyFont="1" applyFill="1" applyBorder="1" applyAlignment="1">
      <alignment horizontal="center" vertical="center" wrapText="1"/>
    </xf>
    <xf numFmtId="14" fontId="2" fillId="7" borderId="74" xfId="0" applyNumberFormat="1" applyFont="1" applyFill="1" applyBorder="1" applyAlignment="1">
      <alignment horizontal="left" vertical="center" wrapText="1" readingOrder="1"/>
    </xf>
    <xf numFmtId="14" fontId="2" fillId="7" borderId="57" xfId="0" applyNumberFormat="1" applyFont="1" applyFill="1" applyBorder="1" applyAlignment="1">
      <alignment horizontal="center" vertical="center" wrapText="1"/>
    </xf>
    <xf numFmtId="14" fontId="2" fillId="7" borderId="26" xfId="0" applyNumberFormat="1" applyFont="1" applyFill="1" applyBorder="1" applyAlignment="1">
      <alignment wrapText="1"/>
    </xf>
    <xf numFmtId="0" fontId="2" fillId="7" borderId="26" xfId="0" applyFont="1" applyFill="1" applyBorder="1"/>
    <xf numFmtId="0" fontId="3" fillId="7" borderId="67"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3" fillId="7" borderId="59" xfId="0" applyFont="1" applyFill="1" applyBorder="1" applyAlignment="1">
      <alignment horizontal="center" vertical="center" wrapText="1"/>
    </xf>
    <xf numFmtId="14" fontId="2" fillId="7" borderId="51" xfId="0" applyNumberFormat="1"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center" vertical="center"/>
    </xf>
    <xf numFmtId="0" fontId="9" fillId="4" borderId="1" xfId="0" applyFont="1" applyFill="1" applyBorder="1" applyAlignment="1">
      <alignment horizontal="center" vertical="center"/>
    </xf>
    <xf numFmtId="10" fontId="9" fillId="4" borderId="1" xfId="0" applyNumberFormat="1" applyFont="1" applyFill="1" applyBorder="1" applyAlignment="1">
      <alignment horizontal="center" vertical="center"/>
    </xf>
    <xf numFmtId="0" fontId="22" fillId="4" borderId="1" xfId="0" applyFont="1" applyFill="1" applyBorder="1" applyAlignment="1">
      <alignment horizontal="center" vertical="center"/>
    </xf>
    <xf numFmtId="0" fontId="18" fillId="0" borderId="1" xfId="0" applyFont="1" applyBorder="1" applyAlignment="1">
      <alignment horizontal="center" vertical="center"/>
    </xf>
    <xf numFmtId="0" fontId="1" fillId="5" borderId="8" xfId="0" applyFont="1" applyFill="1" applyBorder="1" applyAlignment="1">
      <alignment vertical="center"/>
    </xf>
    <xf numFmtId="0" fontId="6" fillId="5" borderId="4" xfId="0" applyFont="1" applyFill="1" applyBorder="1" applyAlignment="1">
      <alignment horizontal="center" vertical="center"/>
    </xf>
    <xf numFmtId="10" fontId="6" fillId="5" borderId="1" xfId="0" applyNumberFormat="1" applyFont="1" applyFill="1" applyBorder="1" applyAlignment="1">
      <alignment horizontal="center" vertical="center"/>
    </xf>
    <xf numFmtId="0" fontId="22" fillId="5" borderId="1" xfId="0" applyFont="1" applyFill="1" applyBorder="1" applyAlignment="1">
      <alignment horizontal="center" vertical="center"/>
    </xf>
    <xf numFmtId="0" fontId="19" fillId="6" borderId="3" xfId="0" applyFont="1" applyFill="1" applyBorder="1" applyAlignment="1">
      <alignment vertical="center"/>
    </xf>
    <xf numFmtId="0" fontId="23" fillId="6" borderId="4" xfId="0" applyFont="1" applyFill="1" applyBorder="1" applyAlignment="1">
      <alignment horizontal="center" vertical="center"/>
    </xf>
    <xf numFmtId="10" fontId="23" fillId="6" borderId="1" xfId="0" applyNumberFormat="1" applyFont="1" applyFill="1" applyBorder="1" applyAlignment="1">
      <alignment horizontal="center" vertical="center"/>
    </xf>
    <xf numFmtId="0" fontId="22" fillId="6" borderId="1" xfId="0" applyFont="1" applyFill="1" applyBorder="1" applyAlignment="1">
      <alignment horizontal="center" vertical="center"/>
    </xf>
    <xf numFmtId="10" fontId="23" fillId="5" borderId="1" xfId="0" applyNumberFormat="1" applyFont="1" applyFill="1" applyBorder="1" applyAlignment="1">
      <alignment horizontal="center" vertical="center"/>
    </xf>
    <xf numFmtId="0" fontId="24" fillId="5" borderId="1" xfId="0" applyFont="1" applyFill="1" applyBorder="1" applyAlignment="1">
      <alignment horizontal="center" vertical="center"/>
    </xf>
    <xf numFmtId="0" fontId="1" fillId="5" borderId="2" xfId="0" applyFont="1" applyFill="1" applyBorder="1" applyAlignment="1">
      <alignment vertical="center" wrapText="1"/>
    </xf>
    <xf numFmtId="0" fontId="6" fillId="5" borderId="4" xfId="0" applyFont="1" applyFill="1" applyBorder="1" applyAlignment="1">
      <alignment horizontal="center" vertical="center" wrapText="1"/>
    </xf>
    <xf numFmtId="0" fontId="18" fillId="0" borderId="0" xfId="0" applyFont="1" applyAlignment="1">
      <alignment wrapText="1"/>
    </xf>
    <xf numFmtId="0" fontId="18" fillId="6" borderId="2" xfId="0" applyFont="1" applyFill="1" applyBorder="1" applyAlignment="1">
      <alignment wrapText="1"/>
    </xf>
    <xf numFmtId="0" fontId="19" fillId="6" borderId="3" xfId="0" applyFont="1" applyFill="1" applyBorder="1" applyAlignment="1">
      <alignment vertical="center" wrapText="1"/>
    </xf>
    <xf numFmtId="0" fontId="1" fillId="5" borderId="8" xfId="0" applyFont="1" applyFill="1" applyBorder="1" applyAlignment="1">
      <alignment vertical="center" wrapText="1"/>
    </xf>
    <xf numFmtId="0" fontId="2" fillId="0" borderId="0" xfId="0" applyFont="1" applyAlignment="1">
      <alignment wrapText="1"/>
    </xf>
    <xf numFmtId="0" fontId="9" fillId="4" borderId="1" xfId="0" applyFont="1" applyFill="1" applyBorder="1" applyAlignment="1">
      <alignment horizontal="center" vertical="center" wrapText="1"/>
    </xf>
    <xf numFmtId="0" fontId="1" fillId="5" borderId="8" xfId="0" applyFont="1" applyFill="1" applyBorder="1" applyAlignment="1">
      <alignment horizontal="left" vertical="center" wrapText="1"/>
    </xf>
    <xf numFmtId="0" fontId="19" fillId="6" borderId="21" xfId="0" applyFont="1" applyFill="1" applyBorder="1" applyAlignment="1">
      <alignment vertical="center"/>
    </xf>
    <xf numFmtId="0" fontId="1" fillId="8" borderId="16" xfId="0" applyFont="1" applyFill="1" applyBorder="1" applyAlignment="1">
      <alignment horizontal="center" vertical="center" wrapText="1"/>
    </xf>
    <xf numFmtId="0" fontId="1" fillId="8" borderId="16" xfId="0" applyFont="1" applyFill="1" applyBorder="1" applyAlignment="1">
      <alignment horizontal="center" vertical="center"/>
    </xf>
    <xf numFmtId="0" fontId="1" fillId="8" borderId="96" xfId="0" applyFont="1" applyFill="1" applyBorder="1" applyAlignment="1">
      <alignment horizontal="center" vertical="center"/>
    </xf>
    <xf numFmtId="0" fontId="1" fillId="8" borderId="18" xfId="0" applyFont="1" applyFill="1" applyBorder="1" applyAlignment="1">
      <alignment horizontal="center" vertical="center"/>
    </xf>
    <xf numFmtId="0" fontId="9" fillId="4" borderId="7" xfId="0" applyFont="1" applyFill="1" applyBorder="1" applyAlignment="1">
      <alignment horizontal="center" vertical="center"/>
    </xf>
    <xf numFmtId="10" fontId="9" fillId="4" borderId="7" xfId="0" applyNumberFormat="1" applyFont="1" applyFill="1" applyBorder="1" applyAlignment="1">
      <alignment horizontal="center" vertical="center"/>
    </xf>
    <xf numFmtId="0" fontId="22" fillId="4" borderId="20" xfId="0" applyFont="1" applyFill="1" applyBorder="1" applyAlignment="1">
      <alignment horizontal="center" vertical="center"/>
    </xf>
    <xf numFmtId="0" fontId="22" fillId="4" borderId="2" xfId="0" applyFont="1" applyFill="1" applyBorder="1" applyAlignment="1">
      <alignment horizontal="center" vertical="center"/>
    </xf>
    <xf numFmtId="0" fontId="9" fillId="4" borderId="5" xfId="0" applyFont="1" applyFill="1" applyBorder="1" applyAlignment="1">
      <alignment horizontal="center" vertical="center" wrapText="1"/>
    </xf>
    <xf numFmtId="0" fontId="22" fillId="4" borderId="8" xfId="0" applyFont="1" applyFill="1" applyBorder="1" applyAlignment="1">
      <alignment horizontal="center" vertical="center"/>
    </xf>
    <xf numFmtId="0" fontId="26" fillId="5" borderId="16" xfId="0" applyFont="1" applyFill="1" applyBorder="1" applyAlignment="1">
      <alignment horizontal="center" vertical="center"/>
    </xf>
    <xf numFmtId="10" fontId="26" fillId="5" borderId="16" xfId="0" applyNumberFormat="1" applyFont="1" applyFill="1" applyBorder="1" applyAlignment="1">
      <alignment horizontal="center" vertical="center"/>
    </xf>
    <xf numFmtId="0" fontId="22" fillId="5" borderId="96" xfId="0" applyFont="1" applyFill="1" applyBorder="1" applyAlignment="1">
      <alignment horizontal="center" vertical="center"/>
    </xf>
    <xf numFmtId="0" fontId="8" fillId="0" borderId="0" xfId="0" applyFont="1"/>
    <xf numFmtId="0" fontId="8" fillId="0" borderId="2" xfId="0" applyFont="1" applyBorder="1" applyAlignment="1">
      <alignment horizontal="center" vertical="center"/>
    </xf>
    <xf numFmtId="0" fontId="8" fillId="0" borderId="1" xfId="0" applyFont="1" applyBorder="1" applyAlignment="1">
      <alignment horizontal="center" vertical="center"/>
    </xf>
    <xf numFmtId="10" fontId="0" fillId="9" borderId="99" xfId="0" applyNumberFormat="1" applyFill="1" applyBorder="1"/>
    <xf numFmtId="10" fontId="0" fillId="9" borderId="68" xfId="0" applyNumberFormat="1" applyFill="1" applyBorder="1"/>
    <xf numFmtId="10" fontId="0" fillId="0" borderId="100" xfId="0" applyNumberFormat="1" applyBorder="1" applyProtection="1">
      <protection locked="0"/>
    </xf>
    <xf numFmtId="10" fontId="0" fillId="9" borderId="69" xfId="0" applyNumberFormat="1" applyFill="1" applyBorder="1"/>
    <xf numFmtId="0" fontId="0" fillId="0" borderId="11" xfId="0" applyBorder="1"/>
    <xf numFmtId="10" fontId="0" fillId="0" borderId="101" xfId="0" applyNumberFormat="1" applyBorder="1" applyProtection="1">
      <protection locked="0"/>
    </xf>
    <xf numFmtId="10" fontId="0" fillId="9" borderId="102" xfId="0" applyNumberFormat="1" applyFill="1" applyBorder="1"/>
    <xf numFmtId="10" fontId="9" fillId="4" borderId="5" xfId="0" applyNumberFormat="1" applyFont="1" applyFill="1" applyBorder="1" applyAlignment="1">
      <alignment horizontal="center" vertical="center" wrapText="1"/>
    </xf>
    <xf numFmtId="0" fontId="2" fillId="7" borderId="67" xfId="0" applyFont="1" applyFill="1" applyBorder="1" applyAlignment="1">
      <alignment horizontal="left" vertical="center" wrapText="1"/>
    </xf>
    <xf numFmtId="0" fontId="21" fillId="2" borderId="45" xfId="0" applyNumberFormat="1" applyFont="1" applyFill="1" applyBorder="1" applyAlignment="1" applyProtection="1">
      <alignment horizontal="center" vertical="center" wrapText="1"/>
      <protection locked="0"/>
    </xf>
    <xf numFmtId="0" fontId="20" fillId="2" borderId="103" xfId="0" applyNumberFormat="1" applyFont="1" applyFill="1" applyBorder="1" applyAlignment="1" applyProtection="1">
      <alignment horizontal="center" vertical="center" wrapText="1"/>
      <protection locked="0"/>
    </xf>
    <xf numFmtId="0" fontId="20" fillId="2" borderId="104" xfId="0" applyNumberFormat="1" applyFont="1" applyFill="1" applyBorder="1" applyAlignment="1" applyProtection="1">
      <alignment horizontal="center" vertical="center" wrapText="1"/>
      <protection locked="0"/>
    </xf>
    <xf numFmtId="0" fontId="2" fillId="7" borderId="0" xfId="0" applyFont="1" applyFill="1" applyBorder="1" applyAlignment="1">
      <alignment wrapText="1"/>
    </xf>
    <xf numFmtId="0" fontId="2" fillId="7" borderId="105" xfId="0" applyNumberFormat="1" applyFont="1" applyFill="1" applyBorder="1" applyAlignment="1">
      <alignment horizontal="center" vertical="center" wrapText="1"/>
    </xf>
    <xf numFmtId="14" fontId="2" fillId="7" borderId="106" xfId="0" applyNumberFormat="1" applyFont="1" applyFill="1" applyBorder="1" applyAlignment="1">
      <alignment wrapText="1"/>
    </xf>
    <xf numFmtId="14" fontId="2" fillId="7" borderId="107" xfId="0" applyNumberFormat="1" applyFont="1" applyFill="1" applyBorder="1" applyAlignment="1">
      <alignment wrapText="1"/>
    </xf>
    <xf numFmtId="14" fontId="2" fillId="7" borderId="108" xfId="0" applyNumberFormat="1" applyFont="1" applyFill="1" applyBorder="1" applyAlignment="1">
      <alignment horizontal="left" vertical="center" wrapText="1"/>
    </xf>
    <xf numFmtId="14" fontId="2" fillId="7" borderId="109" xfId="0" applyNumberFormat="1" applyFont="1" applyFill="1" applyBorder="1" applyAlignment="1">
      <alignment horizontal="center" vertical="center" wrapText="1"/>
    </xf>
    <xf numFmtId="14" fontId="2" fillId="7" borderId="109" xfId="0" applyNumberFormat="1" applyFont="1" applyFill="1" applyBorder="1" applyAlignment="1">
      <alignment horizontal="left" vertical="center" wrapText="1"/>
    </xf>
    <xf numFmtId="0" fontId="2" fillId="7" borderId="110" xfId="0" applyFont="1" applyFill="1" applyBorder="1" applyAlignment="1">
      <alignment wrapText="1"/>
    </xf>
    <xf numFmtId="0" fontId="18" fillId="6" borderId="111" xfId="0" applyFont="1" applyFill="1" applyBorder="1"/>
    <xf numFmtId="14" fontId="2" fillId="7" borderId="108" xfId="0" applyNumberFormat="1" applyFont="1" applyFill="1" applyBorder="1" applyAlignment="1">
      <alignment horizontal="center" vertical="center" wrapText="1"/>
    </xf>
    <xf numFmtId="14" fontId="2" fillId="7" borderId="112" xfId="0" applyNumberFormat="1" applyFont="1" applyFill="1" applyBorder="1" applyAlignment="1">
      <alignment horizontal="center" vertical="center" wrapText="1"/>
    </xf>
    <xf numFmtId="0" fontId="2" fillId="7" borderId="113" xfId="0" applyFont="1" applyFill="1" applyBorder="1"/>
    <xf numFmtId="14" fontId="2" fillId="7" borderId="114" xfId="0" applyNumberFormat="1" applyFont="1" applyFill="1" applyBorder="1" applyAlignment="1">
      <alignment vertical="center" wrapText="1"/>
    </xf>
    <xf numFmtId="14" fontId="2" fillId="7" borderId="115" xfId="0" applyNumberFormat="1" applyFont="1" applyFill="1" applyBorder="1" applyAlignment="1">
      <alignment horizontal="left" vertical="center" wrapText="1"/>
    </xf>
    <xf numFmtId="14" fontId="2" fillId="7" borderId="116" xfId="0" applyNumberFormat="1" applyFont="1" applyFill="1" applyBorder="1" applyAlignment="1">
      <alignment wrapText="1"/>
    </xf>
    <xf numFmtId="14" fontId="2" fillId="7" borderId="117" xfId="0" applyNumberFormat="1" applyFont="1" applyFill="1" applyBorder="1" applyAlignment="1">
      <alignment wrapText="1"/>
    </xf>
    <xf numFmtId="14" fontId="2" fillId="7" borderId="118" xfId="0" applyNumberFormat="1" applyFont="1" applyFill="1" applyBorder="1" applyAlignment="1">
      <alignment vertical="center" wrapText="1"/>
    </xf>
    <xf numFmtId="14" fontId="2" fillId="7" borderId="119" xfId="0" applyNumberFormat="1" applyFont="1" applyFill="1" applyBorder="1" applyAlignment="1">
      <alignment horizontal="left" vertical="center" wrapText="1"/>
    </xf>
    <xf numFmtId="14" fontId="2" fillId="7" borderId="119" xfId="0" applyNumberFormat="1" applyFont="1" applyFill="1" applyBorder="1" applyAlignment="1">
      <alignment horizontal="center" vertical="center" wrapText="1"/>
    </xf>
    <xf numFmtId="0" fontId="2" fillId="7" borderId="120" xfId="0" applyNumberFormat="1" applyFont="1" applyFill="1" applyBorder="1" applyAlignment="1">
      <alignment horizontal="center" vertical="center" wrapText="1"/>
    </xf>
    <xf numFmtId="14" fontId="2" fillId="2" borderId="121" xfId="0" applyNumberFormat="1" applyFont="1" applyFill="1" applyBorder="1" applyAlignment="1" applyProtection="1">
      <alignment wrapText="1"/>
      <protection locked="0"/>
    </xf>
    <xf numFmtId="0" fontId="2" fillId="7" borderId="122" xfId="0" applyNumberFormat="1" applyFont="1" applyFill="1" applyBorder="1" applyAlignment="1">
      <alignment horizontal="center" vertical="center" wrapText="1"/>
    </xf>
    <xf numFmtId="14" fontId="2" fillId="2" borderId="123" xfId="0" applyNumberFormat="1" applyFont="1" applyFill="1" applyBorder="1" applyAlignment="1" applyProtection="1">
      <alignment wrapText="1"/>
      <protection locked="0"/>
    </xf>
    <xf numFmtId="14" fontId="2" fillId="7" borderId="124" xfId="0" applyNumberFormat="1" applyFont="1" applyFill="1" applyBorder="1" applyAlignment="1">
      <alignment wrapText="1"/>
    </xf>
    <xf numFmtId="14" fontId="2" fillId="7" borderId="125" xfId="0" applyNumberFormat="1" applyFont="1" applyFill="1" applyBorder="1" applyAlignment="1">
      <alignment wrapText="1"/>
    </xf>
    <xf numFmtId="0" fontId="2" fillId="7" borderId="126" xfId="0" applyNumberFormat="1" applyFont="1" applyFill="1" applyBorder="1" applyAlignment="1">
      <alignment horizontal="center" vertical="center" wrapText="1"/>
    </xf>
    <xf numFmtId="0" fontId="2" fillId="7" borderId="110" xfId="0" applyFont="1" applyFill="1" applyBorder="1"/>
    <xf numFmtId="0" fontId="2" fillId="7" borderId="127" xfId="0" applyFont="1" applyFill="1" applyBorder="1" applyAlignment="1">
      <alignment horizontal="left" vertical="center" wrapText="1"/>
    </xf>
    <xf numFmtId="0" fontId="2" fillId="7" borderId="106" xfId="0" applyFont="1" applyFill="1" applyBorder="1"/>
    <xf numFmtId="0" fontId="2" fillId="7" borderId="109" xfId="0" applyFont="1" applyFill="1" applyBorder="1" applyAlignment="1">
      <alignment horizontal="left" vertical="center" wrapText="1"/>
    </xf>
    <xf numFmtId="0" fontId="2" fillId="7" borderId="129" xfId="0" applyFont="1" applyFill="1" applyBorder="1"/>
    <xf numFmtId="0" fontId="2" fillId="7" borderId="130" xfId="0" applyFont="1" applyFill="1" applyBorder="1"/>
    <xf numFmtId="0" fontId="2" fillId="7" borderId="107" xfId="0" applyFont="1" applyFill="1" applyBorder="1"/>
    <xf numFmtId="0" fontId="2" fillId="7" borderId="131" xfId="0" applyFont="1" applyFill="1" applyBorder="1"/>
    <xf numFmtId="0" fontId="2" fillId="7" borderId="59" xfId="0" applyFont="1" applyFill="1" applyBorder="1" applyAlignment="1">
      <alignment vertical="center"/>
    </xf>
    <xf numFmtId="0" fontId="2" fillId="6" borderId="111" xfId="0" applyFont="1" applyFill="1" applyBorder="1"/>
    <xf numFmtId="0" fontId="2" fillId="7" borderId="134" xfId="0" applyFont="1" applyFill="1" applyBorder="1"/>
    <xf numFmtId="0" fontId="2" fillId="6" borderId="26" xfId="0" applyFont="1" applyFill="1" applyBorder="1"/>
    <xf numFmtId="0" fontId="2" fillId="7" borderId="109" xfId="0" applyFont="1" applyFill="1" applyBorder="1" applyAlignment="1">
      <alignment horizontal="center" vertical="center"/>
    </xf>
    <xf numFmtId="0" fontId="2" fillId="7" borderId="135" xfId="0" applyFont="1" applyFill="1" applyBorder="1"/>
    <xf numFmtId="0" fontId="2" fillId="7" borderId="136" xfId="0" applyFont="1" applyFill="1" applyBorder="1" applyAlignment="1">
      <alignment horizontal="center" vertical="center"/>
    </xf>
    <xf numFmtId="0" fontId="2" fillId="0" borderId="137" xfId="0" applyFont="1" applyBorder="1"/>
    <xf numFmtId="0" fontId="2" fillId="0" borderId="137" xfId="0" applyFont="1" applyBorder="1" applyAlignment="1">
      <alignment horizontal="center" vertical="center"/>
    </xf>
    <xf numFmtId="0" fontId="10" fillId="0" borderId="137" xfId="0" applyFont="1" applyBorder="1"/>
    <xf numFmtId="0" fontId="2" fillId="2" borderId="138" xfId="0" applyFont="1" applyFill="1" applyBorder="1" applyAlignment="1" applyProtection="1">
      <protection locked="0"/>
    </xf>
    <xf numFmtId="0" fontId="18" fillId="0" borderId="139" xfId="0" applyFont="1" applyBorder="1"/>
    <xf numFmtId="0" fontId="2" fillId="0" borderId="139" xfId="0" applyFont="1" applyBorder="1"/>
    <xf numFmtId="0" fontId="18" fillId="6" borderId="140" xfId="0" applyFont="1" applyFill="1" applyBorder="1"/>
    <xf numFmtId="14" fontId="2" fillId="7" borderId="141" xfId="0" applyNumberFormat="1" applyFont="1" applyFill="1" applyBorder="1" applyAlignment="1">
      <alignment wrapText="1"/>
    </xf>
    <xf numFmtId="14" fontId="2" fillId="7" borderId="142" xfId="0" applyNumberFormat="1" applyFont="1" applyFill="1" applyBorder="1" applyAlignment="1">
      <alignment wrapText="1"/>
    </xf>
    <xf numFmtId="0" fontId="2" fillId="0" borderId="0" xfId="0" applyFont="1" applyAlignment="1">
      <alignment horizontal="left"/>
    </xf>
    <xf numFmtId="0" fontId="2" fillId="0" borderId="0" xfId="0" applyFont="1" applyAlignment="1">
      <alignment horizontal="left" vertical="center"/>
    </xf>
    <xf numFmtId="0" fontId="1" fillId="3" borderId="24" xfId="0" applyFont="1" applyFill="1" applyBorder="1" applyAlignment="1">
      <alignment horizontal="left" vertical="center" wrapText="1"/>
    </xf>
    <xf numFmtId="14" fontId="2" fillId="7" borderId="31" xfId="0" applyNumberFormat="1" applyFont="1" applyFill="1" applyBorder="1" applyAlignment="1">
      <alignment horizontal="left" wrapText="1"/>
    </xf>
    <xf numFmtId="0" fontId="2" fillId="7" borderId="37" xfId="0" applyFont="1" applyFill="1" applyBorder="1" applyAlignment="1">
      <alignment horizontal="left"/>
    </xf>
    <xf numFmtId="0" fontId="2" fillId="7" borderId="43" xfId="0" applyFont="1" applyFill="1" applyBorder="1" applyAlignment="1">
      <alignment horizontal="left"/>
    </xf>
    <xf numFmtId="0" fontId="2" fillId="7" borderId="31" xfId="0" applyFont="1" applyFill="1" applyBorder="1" applyAlignment="1">
      <alignment horizontal="left"/>
    </xf>
    <xf numFmtId="0" fontId="2" fillId="7" borderId="60" xfId="0" applyFont="1" applyFill="1" applyBorder="1" applyAlignment="1">
      <alignment horizontal="left"/>
    </xf>
    <xf numFmtId="0" fontId="2" fillId="7" borderId="51" xfId="0" applyFont="1" applyFill="1" applyBorder="1" applyAlignment="1">
      <alignment horizontal="left"/>
    </xf>
    <xf numFmtId="0" fontId="2" fillId="7" borderId="58" xfId="0" applyFont="1" applyFill="1" applyBorder="1" applyAlignment="1">
      <alignment horizontal="left"/>
    </xf>
    <xf numFmtId="0" fontId="2" fillId="7" borderId="58" xfId="0" applyFont="1" applyFill="1" applyBorder="1" applyAlignment="1">
      <alignment horizontal="left" vertical="center" wrapText="1"/>
    </xf>
    <xf numFmtId="14" fontId="2" fillId="7" borderId="67" xfId="0" applyNumberFormat="1" applyFont="1" applyFill="1" applyBorder="1" applyAlignment="1">
      <alignment horizontal="left" wrapText="1"/>
    </xf>
    <xf numFmtId="14" fontId="2" fillId="7" borderId="43" xfId="0" applyNumberFormat="1" applyFont="1" applyFill="1" applyBorder="1" applyAlignment="1">
      <alignment horizontal="left" wrapText="1"/>
    </xf>
    <xf numFmtId="14" fontId="2" fillId="7" borderId="90" xfId="0" applyNumberFormat="1" applyFont="1" applyFill="1" applyBorder="1" applyAlignment="1">
      <alignment horizontal="left" wrapText="1"/>
    </xf>
    <xf numFmtId="14" fontId="2" fillId="7" borderId="60" xfId="0" applyNumberFormat="1" applyFont="1" applyFill="1" applyBorder="1" applyAlignment="1">
      <alignment horizontal="left" wrapText="1"/>
    </xf>
    <xf numFmtId="14" fontId="2" fillId="7" borderId="74" xfId="0" applyNumberFormat="1" applyFont="1" applyFill="1" applyBorder="1" applyAlignment="1">
      <alignment horizontal="left" vertical="center" wrapText="1"/>
    </xf>
    <xf numFmtId="0" fontId="2" fillId="7" borderId="90" xfId="0" applyFont="1" applyFill="1" applyBorder="1" applyAlignment="1">
      <alignment horizontal="left" vertical="center" wrapText="1"/>
    </xf>
    <xf numFmtId="0" fontId="2" fillId="7" borderId="60" xfId="0" applyFont="1" applyFill="1" applyBorder="1" applyAlignment="1">
      <alignment horizontal="left" vertical="center" wrapText="1"/>
    </xf>
    <xf numFmtId="0" fontId="2" fillId="7" borderId="128" xfId="0" applyFont="1" applyFill="1" applyBorder="1" applyAlignment="1">
      <alignment horizontal="left" vertical="center" wrapText="1"/>
    </xf>
    <xf numFmtId="0" fontId="2" fillId="7" borderId="136" xfId="0" applyFont="1" applyFill="1" applyBorder="1" applyAlignment="1">
      <alignment horizontal="left" vertical="center" wrapText="1"/>
    </xf>
    <xf numFmtId="0" fontId="2" fillId="0" borderId="0" xfId="0" applyFont="1" applyBorder="1" applyAlignment="1">
      <alignment horizontal="left"/>
    </xf>
    <xf numFmtId="14" fontId="2" fillId="7" borderId="143" xfId="0" applyNumberFormat="1" applyFont="1" applyFill="1" applyBorder="1" applyAlignment="1">
      <alignment wrapText="1"/>
    </xf>
    <xf numFmtId="14" fontId="2" fillId="7" borderId="144" xfId="0" applyNumberFormat="1" applyFont="1" applyFill="1" applyBorder="1" applyAlignment="1">
      <alignment wrapText="1"/>
    </xf>
    <xf numFmtId="0" fontId="2" fillId="7" borderId="50" xfId="0" applyFont="1" applyFill="1" applyBorder="1" applyAlignment="1">
      <alignment horizontal="left" vertical="center" wrapText="1"/>
    </xf>
    <xf numFmtId="14" fontId="2" fillId="7" borderId="145" xfId="0" applyNumberFormat="1" applyFont="1" applyFill="1" applyBorder="1" applyAlignment="1">
      <alignment horizontal="left" vertical="center" wrapText="1"/>
    </xf>
    <xf numFmtId="0" fontId="2" fillId="7" borderId="146" xfId="0" applyNumberFormat="1" applyFont="1" applyFill="1" applyBorder="1" applyAlignment="1">
      <alignment horizontal="center" vertical="center" wrapText="1"/>
    </xf>
    <xf numFmtId="0" fontId="20" fillId="2" borderId="147" xfId="0" applyNumberFormat="1" applyFont="1" applyFill="1" applyBorder="1" applyAlignment="1" applyProtection="1">
      <alignment horizontal="center" vertical="center" wrapText="1"/>
      <protection locked="0"/>
    </xf>
    <xf numFmtId="14" fontId="2" fillId="2" borderId="148" xfId="0" applyNumberFormat="1" applyFont="1" applyFill="1" applyBorder="1" applyAlignment="1" applyProtection="1">
      <alignment wrapText="1"/>
      <protection locked="0"/>
    </xf>
    <xf numFmtId="0" fontId="19" fillId="6" borderId="47" xfId="0" applyFont="1" applyFill="1" applyBorder="1" applyAlignment="1">
      <alignment vertical="center"/>
    </xf>
    <xf numFmtId="0" fontId="2" fillId="7" borderId="37" xfId="0" applyFont="1" applyFill="1" applyBorder="1" applyAlignment="1">
      <alignment horizontal="left" wrapText="1"/>
    </xf>
    <xf numFmtId="0" fontId="2" fillId="7" borderId="43" xfId="0" applyFont="1" applyFill="1" applyBorder="1" applyAlignment="1">
      <alignment horizontal="left" wrapText="1"/>
    </xf>
    <xf numFmtId="0" fontId="2" fillId="7" borderId="37" xfId="0" applyFont="1" applyFill="1" applyBorder="1" applyAlignment="1">
      <alignment horizontal="left" vertical="top" wrapText="1"/>
    </xf>
    <xf numFmtId="0" fontId="19" fillId="6" borderId="3" xfId="0" applyFont="1" applyFill="1" applyBorder="1" applyAlignment="1">
      <alignment horizontal="left" vertical="center" wrapText="1"/>
    </xf>
    <xf numFmtId="0" fontId="19" fillId="6" borderId="47" xfId="0" applyFont="1" applyFill="1" applyBorder="1" applyAlignment="1">
      <alignment horizontal="left" vertical="center" wrapText="1"/>
    </xf>
    <xf numFmtId="0" fontId="19" fillId="6" borderId="55" xfId="0" applyFont="1" applyFill="1" applyBorder="1" applyAlignment="1">
      <alignment horizontal="left" vertical="center" wrapText="1"/>
    </xf>
    <xf numFmtId="0" fontId="19" fillId="6" borderId="56"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5" borderId="13" xfId="0" applyFont="1" applyFill="1" applyBorder="1" applyAlignment="1">
      <alignment horizontal="left" vertical="center" wrapText="1"/>
    </xf>
    <xf numFmtId="0" fontId="1" fillId="5" borderId="14" xfId="0" applyFont="1" applyFill="1" applyBorder="1" applyAlignment="1">
      <alignment horizontal="left" vertical="center" wrapText="1"/>
    </xf>
    <xf numFmtId="0" fontId="17" fillId="4" borderId="61" xfId="0" applyFont="1" applyFill="1" applyBorder="1" applyAlignment="1">
      <alignment horizontal="center" vertical="center"/>
    </xf>
    <xf numFmtId="0" fontId="17" fillId="4" borderId="19" xfId="0" applyFont="1" applyFill="1" applyBorder="1" applyAlignment="1">
      <alignment horizontal="center" vertical="center"/>
    </xf>
    <xf numFmtId="0" fontId="17" fillId="4" borderId="88" xfId="0" applyFont="1" applyFill="1" applyBorder="1" applyAlignment="1">
      <alignment horizontal="center" vertical="center"/>
    </xf>
    <xf numFmtId="0" fontId="2" fillId="6" borderId="3" xfId="0" applyFont="1" applyFill="1" applyBorder="1" applyAlignment="1">
      <alignment horizontal="left" vertical="center" wrapText="1"/>
    </xf>
    <xf numFmtId="0" fontId="2" fillId="6" borderId="47" xfId="0" applyFont="1" applyFill="1" applyBorder="1" applyAlignment="1">
      <alignment horizontal="left" vertical="center" wrapText="1"/>
    </xf>
    <xf numFmtId="0" fontId="19" fillId="6" borderId="132" xfId="0" applyFont="1" applyFill="1" applyBorder="1" applyAlignment="1">
      <alignment horizontal="left" vertical="center" wrapText="1"/>
    </xf>
    <xf numFmtId="0" fontId="2" fillId="6" borderId="132" xfId="0" applyFont="1" applyFill="1" applyBorder="1" applyAlignment="1">
      <alignment horizontal="left" vertical="center" wrapText="1"/>
    </xf>
    <xf numFmtId="0" fontId="2" fillId="6" borderId="133" xfId="0" applyFont="1" applyFill="1" applyBorder="1" applyAlignment="1">
      <alignment horizontal="left" vertical="center" wrapText="1"/>
    </xf>
    <xf numFmtId="0" fontId="19" fillId="6" borderId="3" xfId="0" applyFont="1" applyFill="1" applyBorder="1" applyAlignment="1" applyProtection="1">
      <alignment horizontal="left" vertical="center" wrapText="1"/>
      <protection locked="0"/>
    </xf>
    <xf numFmtId="0" fontId="19" fillId="6" borderId="47" xfId="0" applyFont="1" applyFill="1" applyBorder="1" applyAlignment="1" applyProtection="1">
      <alignment horizontal="left" vertical="center" wrapText="1"/>
      <protection locked="0"/>
    </xf>
    <xf numFmtId="0" fontId="17" fillId="2" borderId="0" xfId="0" applyFont="1" applyFill="1" applyBorder="1" applyAlignment="1">
      <alignment horizontal="center" vertical="center"/>
    </xf>
    <xf numFmtId="0" fontId="1" fillId="5" borderId="12" xfId="0" applyFont="1" applyFill="1" applyBorder="1" applyAlignment="1" applyProtection="1">
      <alignment horizontal="left" vertical="center" wrapText="1"/>
    </xf>
    <xf numFmtId="0" fontId="1" fillId="5" borderId="13" xfId="0" applyFont="1" applyFill="1" applyBorder="1" applyAlignment="1" applyProtection="1">
      <alignment horizontal="left" vertical="center" wrapText="1"/>
    </xf>
    <xf numFmtId="0" fontId="1" fillId="5" borderId="14" xfId="0" applyFont="1" applyFill="1" applyBorder="1" applyAlignment="1" applyProtection="1">
      <alignment horizontal="left" vertical="center" wrapText="1"/>
    </xf>
    <xf numFmtId="0" fontId="19" fillId="6" borderId="21" xfId="0" applyFont="1" applyFill="1" applyBorder="1" applyAlignment="1">
      <alignment horizontal="left" vertical="center" wrapText="1"/>
    </xf>
    <xf numFmtId="0" fontId="17" fillId="4" borderId="12" xfId="0" applyFont="1" applyFill="1" applyBorder="1" applyAlignment="1">
      <alignment horizontal="center" vertical="center"/>
    </xf>
    <xf numFmtId="0" fontId="17" fillId="4" borderId="13" xfId="0" applyFont="1" applyFill="1" applyBorder="1" applyAlignment="1">
      <alignment horizontal="center" vertical="center"/>
    </xf>
    <xf numFmtId="0" fontId="17" fillId="4" borderId="14" xfId="0" applyFont="1" applyFill="1" applyBorder="1" applyAlignment="1">
      <alignment horizontal="center" vertical="center"/>
    </xf>
    <xf numFmtId="0" fontId="19" fillId="6" borderId="27" xfId="0" applyFont="1" applyFill="1" applyBorder="1" applyAlignment="1">
      <alignment horizontal="left" vertical="center" wrapText="1"/>
    </xf>
    <xf numFmtId="0" fontId="19" fillId="6" borderId="3" xfId="0" applyFont="1" applyFill="1" applyBorder="1" applyAlignment="1">
      <alignment horizontal="left" vertical="center"/>
    </xf>
    <xf numFmtId="0" fontId="19" fillId="6" borderId="47" xfId="0" applyFont="1" applyFill="1" applyBorder="1" applyAlignment="1">
      <alignment horizontal="left" vertical="center"/>
    </xf>
    <xf numFmtId="0" fontId="19" fillId="6" borderId="21" xfId="0" applyFont="1" applyFill="1" applyBorder="1" applyAlignment="1">
      <alignment horizontal="left" vertical="center"/>
    </xf>
    <xf numFmtId="0" fontId="19" fillId="6" borderId="27" xfId="0" applyFont="1" applyFill="1" applyBorder="1" applyAlignment="1">
      <alignment horizontal="left" vertical="center"/>
    </xf>
    <xf numFmtId="0" fontId="1" fillId="4" borderId="13" xfId="0" applyFont="1" applyFill="1" applyBorder="1" applyAlignment="1">
      <alignment horizontal="center" vertical="center"/>
    </xf>
    <xf numFmtId="0" fontId="1" fillId="4" borderId="14" xfId="0" applyFont="1" applyFill="1" applyBorder="1" applyAlignment="1">
      <alignment horizontal="center" vertical="center"/>
    </xf>
    <xf numFmtId="0" fontId="19" fillId="6" borderId="55" xfId="0" applyFont="1" applyFill="1" applyBorder="1" applyAlignment="1">
      <alignment horizontal="left" vertical="center"/>
    </xf>
    <xf numFmtId="0" fontId="19" fillId="6" borderId="56" xfId="0" applyFont="1" applyFill="1" applyBorder="1" applyAlignment="1">
      <alignment horizontal="left" vertical="center"/>
    </xf>
    <xf numFmtId="0" fontId="2" fillId="7" borderId="90" xfId="0" applyFont="1" applyFill="1" applyBorder="1" applyAlignment="1">
      <alignment horizontal="left" vertical="center" wrapText="1"/>
    </xf>
    <xf numFmtId="0" fontId="2" fillId="7" borderId="60" xfId="0" applyFont="1" applyFill="1" applyBorder="1" applyAlignment="1">
      <alignment horizontal="left" vertical="center" wrapText="1"/>
    </xf>
    <xf numFmtId="0" fontId="2" fillId="7" borderId="31" xfId="0" applyFont="1" applyFill="1" applyBorder="1" applyAlignment="1">
      <alignment horizontal="left" vertical="center" wrapText="1"/>
    </xf>
    <xf numFmtId="0" fontId="2" fillId="6" borderId="3" xfId="0" applyFont="1" applyFill="1" applyBorder="1" applyAlignment="1">
      <alignment horizontal="left" vertical="center"/>
    </xf>
    <xf numFmtId="0" fontId="2" fillId="6" borderId="47" xfId="0" applyFont="1" applyFill="1" applyBorder="1" applyAlignment="1">
      <alignment horizontal="left" vertical="center"/>
    </xf>
    <xf numFmtId="0" fontId="1" fillId="5" borderId="12" xfId="0" applyFont="1" applyFill="1" applyBorder="1" applyAlignment="1">
      <alignment horizontal="left" vertical="center"/>
    </xf>
    <xf numFmtId="0" fontId="1" fillId="5" borderId="13" xfId="0" applyFont="1" applyFill="1" applyBorder="1" applyAlignment="1">
      <alignment horizontal="left" vertical="center"/>
    </xf>
    <xf numFmtId="0" fontId="1" fillId="5" borderId="14" xfId="0" applyFont="1" applyFill="1" applyBorder="1" applyAlignment="1">
      <alignment horizontal="left" vertical="center"/>
    </xf>
    <xf numFmtId="0" fontId="11" fillId="0" borderId="0" xfId="0" applyFont="1" applyAlignment="1">
      <alignment horizontal="center"/>
    </xf>
    <xf numFmtId="0" fontId="2" fillId="0" borderId="0" xfId="0" applyFont="1" applyAlignment="1">
      <alignment horizontal="center"/>
    </xf>
    <xf numFmtId="0" fontId="12"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center"/>
    </xf>
    <xf numFmtId="0" fontId="15" fillId="0" borderId="0" xfId="0" applyFont="1" applyAlignment="1">
      <alignment horizontal="center" vertical="center"/>
    </xf>
    <xf numFmtId="0" fontId="2" fillId="0" borderId="0" xfId="0" applyFont="1" applyAlignment="1">
      <alignment horizontal="center" vertical="center"/>
    </xf>
    <xf numFmtId="0" fontId="1" fillId="3" borderId="23" xfId="0" applyFont="1" applyFill="1" applyBorder="1" applyAlignment="1">
      <alignment horizontal="center" vertical="center"/>
    </xf>
    <xf numFmtId="0" fontId="1" fillId="3" borderId="24" xfId="0" applyFont="1" applyFill="1" applyBorder="1" applyAlignment="1">
      <alignment horizontal="center" vertical="center"/>
    </xf>
    <xf numFmtId="0" fontId="2" fillId="7" borderId="58" xfId="0" applyFont="1" applyFill="1" applyBorder="1" applyAlignment="1">
      <alignment horizontal="left" vertical="center" wrapText="1"/>
    </xf>
    <xf numFmtId="0" fontId="2" fillId="6" borderId="21" xfId="0" applyFont="1" applyFill="1" applyBorder="1" applyAlignment="1">
      <alignment horizontal="left" vertical="center" wrapText="1"/>
    </xf>
    <xf numFmtId="0" fontId="19" fillId="6" borderId="4" xfId="0" applyFont="1" applyFill="1" applyBorder="1" applyAlignment="1">
      <alignment horizontal="left" vertical="center" wrapText="1"/>
    </xf>
    <xf numFmtId="0" fontId="12" fillId="0" borderId="0" xfId="0" applyFont="1" applyAlignment="1">
      <alignment horizontal="center"/>
    </xf>
    <xf numFmtId="0" fontId="1" fillId="8" borderId="1" xfId="0" applyFont="1" applyFill="1" applyBorder="1" applyAlignment="1">
      <alignment horizontal="center" vertical="center"/>
    </xf>
    <xf numFmtId="0" fontId="17" fillId="4" borderId="5" xfId="0" applyFont="1" applyFill="1" applyBorder="1" applyAlignment="1">
      <alignment horizontal="left" vertical="center"/>
    </xf>
    <xf numFmtId="0" fontId="1" fillId="4" borderId="5" xfId="0" applyFont="1" applyFill="1" applyBorder="1" applyAlignment="1">
      <alignment horizontal="left" vertical="center"/>
    </xf>
    <xf numFmtId="0" fontId="1" fillId="5" borderId="3" xfId="0" applyFont="1" applyFill="1" applyBorder="1" applyAlignment="1">
      <alignment horizontal="left" vertical="center"/>
    </xf>
    <xf numFmtId="0" fontId="1" fillId="5" borderId="4" xfId="0" applyFont="1" applyFill="1" applyBorder="1" applyAlignment="1">
      <alignment horizontal="left" vertical="center"/>
    </xf>
    <xf numFmtId="0" fontId="19" fillId="6" borderId="22" xfId="0" applyFont="1" applyFill="1" applyBorder="1" applyAlignment="1">
      <alignment horizontal="left" vertical="center"/>
    </xf>
    <xf numFmtId="0" fontId="19" fillId="6" borderId="4" xfId="0" applyFont="1" applyFill="1" applyBorder="1" applyAlignment="1">
      <alignment horizontal="left" vertical="center"/>
    </xf>
    <xf numFmtId="0" fontId="1" fillId="5" borderId="9"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7" fillId="4" borderId="98" xfId="0" applyFont="1" applyFill="1" applyBorder="1" applyAlignment="1">
      <alignment horizontal="left" vertical="center"/>
    </xf>
    <xf numFmtId="0" fontId="17" fillId="4" borderId="46" xfId="0" applyFont="1" applyFill="1" applyBorder="1" applyAlignment="1">
      <alignment horizontal="left" vertical="center" wrapText="1"/>
    </xf>
    <xf numFmtId="0" fontId="17" fillId="4" borderId="87"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5" fillId="5" borderId="15" xfId="0" applyFont="1" applyFill="1" applyBorder="1" applyAlignment="1">
      <alignment horizontal="right" vertical="center"/>
    </xf>
    <xf numFmtId="0" fontId="5" fillId="5" borderId="16" xfId="0" applyFont="1" applyFill="1" applyBorder="1" applyAlignment="1">
      <alignment horizontal="right" vertical="center"/>
    </xf>
    <xf numFmtId="0" fontId="25" fillId="0" borderId="0" xfId="0" applyFont="1" applyAlignment="1">
      <alignment horizontal="center" vertical="center"/>
    </xf>
    <xf numFmtId="0" fontId="0" fillId="0" borderId="0" xfId="0" applyAlignment="1">
      <alignment horizontal="center" vertical="center"/>
    </xf>
    <xf numFmtId="0" fontId="1" fillId="8" borderId="15" xfId="0" applyFont="1" applyFill="1" applyBorder="1" applyAlignment="1">
      <alignment horizontal="center" vertical="center"/>
    </xf>
    <xf numFmtId="0" fontId="1" fillId="8" borderId="16" xfId="0" applyFont="1" applyFill="1" applyBorder="1" applyAlignment="1">
      <alignment horizontal="center" vertical="center"/>
    </xf>
    <xf numFmtId="0" fontId="17" fillId="4" borderId="97" xfId="0" applyFont="1" applyFill="1" applyBorder="1" applyAlignment="1">
      <alignment horizontal="left" vertical="center"/>
    </xf>
    <xf numFmtId="0" fontId="1" fillId="4" borderId="6" xfId="0" applyFont="1" applyFill="1" applyBorder="1" applyAlignment="1">
      <alignment horizontal="left" vertical="center"/>
    </xf>
  </cellXfs>
  <cellStyles count="1">
    <cellStyle name="Normal" xfId="0" builtinId="0"/>
  </cellStyles>
  <dxfs count="274">
    <dxf>
      <font>
        <b/>
        <i/>
        <color theme="3" tint="-0.24994659260841701"/>
      </font>
      <fill>
        <patternFill>
          <bgColor theme="8" tint="0.79998168889431442"/>
        </patternFill>
      </fill>
    </dxf>
    <dxf>
      <font>
        <b/>
        <i/>
        <color theme="6" tint="-0.499984740745262"/>
      </font>
      <fill>
        <patternFill>
          <bgColor theme="6" tint="0.59996337778862885"/>
        </patternFill>
      </fill>
    </dxf>
    <dxf>
      <font>
        <b/>
        <i/>
        <color theme="7" tint="-0.24994659260841701"/>
      </font>
      <fill>
        <patternFill>
          <bgColor theme="7" tint="0.79998168889431442"/>
        </patternFill>
      </fill>
    </dxf>
    <dxf>
      <font>
        <b/>
        <i/>
        <color rgb="FFFF0000"/>
      </font>
      <fill>
        <patternFill>
          <bgColor theme="9" tint="0.79998168889431442"/>
        </patternFill>
      </fill>
    </dxf>
    <dxf>
      <font>
        <b/>
        <i/>
        <color theme="3" tint="-0.24994659260841701"/>
      </font>
      <fill>
        <patternFill>
          <bgColor theme="8" tint="0.79998168889431442"/>
        </patternFill>
      </fill>
    </dxf>
    <dxf>
      <font>
        <b/>
        <i/>
        <color theme="6" tint="-0.499984740745262"/>
      </font>
      <fill>
        <patternFill>
          <bgColor theme="6" tint="0.59996337778862885"/>
        </patternFill>
      </fill>
    </dxf>
    <dxf>
      <font>
        <b/>
        <i/>
        <color theme="7" tint="-0.24994659260841701"/>
      </font>
      <fill>
        <patternFill>
          <bgColor theme="7" tint="0.79998168889431442"/>
        </patternFill>
      </fill>
    </dxf>
    <dxf>
      <font>
        <b/>
        <i/>
        <color rgb="FFFF0000"/>
      </font>
      <fill>
        <patternFill>
          <bgColor theme="9" tint="0.79998168889431442"/>
        </patternFill>
      </fill>
    </dxf>
    <dxf>
      <font>
        <b/>
        <i/>
        <color theme="7" tint="-0.24994659260841701"/>
      </font>
      <fill>
        <patternFill>
          <bgColor theme="7" tint="0.79998168889431442"/>
        </patternFill>
      </fill>
    </dxf>
    <dxf>
      <font>
        <b/>
        <i/>
        <color rgb="FFFF0000"/>
      </font>
      <fill>
        <patternFill>
          <bgColor theme="9" tint="0.79998168889431442"/>
        </patternFill>
      </fill>
    </dxf>
    <dxf>
      <font>
        <b/>
        <i/>
        <color theme="7" tint="-0.24994659260841701"/>
      </font>
      <fill>
        <patternFill>
          <bgColor theme="7" tint="0.79998168889431442"/>
        </patternFill>
      </fill>
    </dxf>
    <dxf>
      <font>
        <b/>
        <i/>
        <color rgb="FFFF0000"/>
      </font>
      <fill>
        <patternFill>
          <bgColor theme="9" tint="0.79998168889431442"/>
        </patternFill>
      </fill>
    </dxf>
    <dxf>
      <font>
        <b/>
        <i/>
        <color theme="3" tint="-0.24994659260841701"/>
      </font>
      <fill>
        <patternFill>
          <bgColor theme="8" tint="0.79998168889431442"/>
        </patternFill>
      </fill>
    </dxf>
    <dxf>
      <font>
        <b/>
        <i/>
        <color theme="6" tint="-0.499984740745262"/>
      </font>
      <fill>
        <patternFill>
          <bgColor theme="6" tint="0.59996337778862885"/>
        </patternFill>
      </fill>
    </dxf>
    <dxf>
      <font>
        <b/>
        <i/>
        <color theme="7" tint="-0.24994659260841701"/>
      </font>
      <fill>
        <patternFill>
          <bgColor theme="7" tint="0.79998168889431442"/>
        </patternFill>
      </fill>
    </dxf>
    <dxf>
      <font>
        <b/>
        <i/>
        <color rgb="FFFF0000"/>
      </font>
      <fill>
        <patternFill>
          <bgColor theme="9" tint="0.79998168889431442"/>
        </patternFill>
      </fill>
    </dxf>
    <dxf>
      <font>
        <b/>
        <i/>
        <color theme="5" tint="-0.24994659260841701"/>
      </font>
    </dxf>
    <dxf>
      <font>
        <b/>
        <i/>
        <color theme="6" tint="-0.499984740745262"/>
      </font>
    </dxf>
    <dxf>
      <font>
        <b/>
        <i/>
        <color theme="6" tint="0.59996337778862885"/>
      </font>
    </dxf>
    <dxf>
      <font>
        <b/>
        <i/>
        <color theme="5" tint="0.59996337778862885"/>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theme="3" tint="-0.24994659260841701"/>
      </font>
      <fill>
        <patternFill>
          <bgColor theme="8" tint="0.79998168889431442"/>
        </patternFill>
      </fill>
    </dxf>
    <dxf>
      <font>
        <b/>
        <i/>
        <color theme="6" tint="-0.499984740745262"/>
      </font>
      <fill>
        <patternFill>
          <bgColor theme="6" tint="0.59996337778862885"/>
        </patternFill>
      </fill>
    </dxf>
    <dxf>
      <font>
        <b/>
        <i/>
        <color theme="7" tint="-0.24994659260841701"/>
      </font>
      <fill>
        <patternFill>
          <bgColor theme="7" tint="0.79998168889431442"/>
        </patternFill>
      </fill>
    </dxf>
    <dxf>
      <font>
        <b/>
        <i/>
        <color rgb="FFFF0000"/>
      </font>
      <fill>
        <patternFill>
          <bgColor theme="9" tint="0.79998168889431442"/>
        </patternFill>
      </fill>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theme="3" tint="-0.24994659260841701"/>
      </font>
      <fill>
        <patternFill>
          <bgColor theme="8" tint="0.79998168889431442"/>
        </patternFill>
      </fill>
    </dxf>
    <dxf>
      <font>
        <b/>
        <i/>
        <color theme="6" tint="-0.499984740745262"/>
      </font>
      <fill>
        <patternFill>
          <bgColor theme="6" tint="0.59996337778862885"/>
        </patternFill>
      </fill>
    </dxf>
    <dxf>
      <font>
        <b/>
        <i/>
        <color theme="7" tint="-0.24994659260841701"/>
      </font>
      <fill>
        <patternFill>
          <bgColor theme="7" tint="0.79998168889431442"/>
        </patternFill>
      </fill>
    </dxf>
    <dxf>
      <font>
        <b/>
        <i/>
        <color rgb="FFFF0000"/>
      </font>
      <fill>
        <patternFill>
          <bgColor theme="9" tint="0.79998168889431442"/>
        </patternFill>
      </fill>
    </dxf>
    <dxf>
      <font>
        <b/>
        <i/>
        <color rgb="FF00B400"/>
      </font>
    </dxf>
    <dxf>
      <font>
        <b/>
        <i/>
        <color theme="9" tint="-0.24994659260841701"/>
      </font>
    </dxf>
    <dxf>
      <font>
        <b/>
        <i/>
        <color theme="3" tint="-0.24994659260841701"/>
      </font>
      <fill>
        <patternFill>
          <bgColor theme="8" tint="0.79998168889431442"/>
        </patternFill>
      </fill>
    </dxf>
    <dxf>
      <font>
        <b/>
        <i/>
        <color theme="6" tint="-0.499984740745262"/>
      </font>
      <fill>
        <patternFill>
          <bgColor theme="6" tint="0.59996337778862885"/>
        </patternFill>
      </fill>
    </dxf>
    <dxf>
      <font>
        <b/>
        <i/>
        <color theme="7" tint="-0.24994659260841701"/>
      </font>
      <fill>
        <patternFill>
          <bgColor theme="7" tint="0.79998168889431442"/>
        </patternFill>
      </fill>
    </dxf>
    <dxf>
      <font>
        <b/>
        <i/>
        <color rgb="FFFF0000"/>
      </font>
      <fill>
        <patternFill>
          <bgColor theme="9" tint="0.79998168889431442"/>
        </patternFill>
      </fill>
    </dxf>
    <dxf>
      <font>
        <b/>
        <i/>
        <color theme="3" tint="-0.24994659260841701"/>
      </font>
      <fill>
        <patternFill>
          <bgColor theme="8" tint="0.79998168889431442"/>
        </patternFill>
      </fill>
    </dxf>
    <dxf>
      <font>
        <b/>
        <i/>
        <color theme="6" tint="-0.499984740745262"/>
      </font>
      <fill>
        <patternFill>
          <bgColor theme="6" tint="0.59996337778862885"/>
        </patternFill>
      </fill>
    </dxf>
    <dxf>
      <font>
        <b/>
        <i/>
        <color theme="7" tint="-0.24994659260841701"/>
      </font>
      <fill>
        <patternFill>
          <bgColor theme="7" tint="0.79998168889431442"/>
        </patternFill>
      </fill>
    </dxf>
    <dxf>
      <font>
        <b/>
        <i/>
        <color rgb="FFFF0000"/>
      </font>
      <fill>
        <patternFill>
          <bgColor theme="9" tint="0.79998168889431442"/>
        </patternFill>
      </fill>
    </dxf>
    <dxf>
      <font>
        <b/>
        <i/>
        <color rgb="FF99FF99"/>
      </font>
    </dxf>
    <dxf>
      <font>
        <b/>
        <i/>
        <color theme="5" tint="0.59996337778862885"/>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99FF99"/>
      </font>
    </dxf>
    <dxf>
      <font>
        <b/>
        <i/>
        <color theme="5" tint="0.59996337778862885"/>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99FF99"/>
      </font>
    </dxf>
    <dxf>
      <font>
        <b/>
        <i/>
        <color theme="5" tint="0.59996337778862885"/>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99FF99"/>
      </font>
    </dxf>
    <dxf>
      <font>
        <b/>
        <i/>
        <color theme="5" tint="0.59996337778862885"/>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99FF99"/>
      </font>
    </dxf>
    <dxf>
      <font>
        <b/>
        <i/>
        <color theme="5" tint="0.59996337778862885"/>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99FF99"/>
      </font>
    </dxf>
    <dxf>
      <font>
        <b/>
        <i/>
        <color theme="5" tint="0.59996337778862885"/>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00B400"/>
      </font>
    </dxf>
    <dxf>
      <font>
        <b/>
        <i/>
        <color theme="9" tint="-0.24994659260841701"/>
      </font>
    </dxf>
    <dxf>
      <font>
        <b/>
        <i/>
        <color rgb="FF99FF99"/>
      </font>
    </dxf>
    <dxf>
      <font>
        <b/>
        <i/>
        <color theme="5" tint="0.59996337778862885"/>
      </font>
    </dxf>
    <dxf>
      <font>
        <b/>
        <i/>
        <color rgb="FF00B400"/>
      </font>
    </dxf>
    <dxf>
      <font>
        <b/>
        <i/>
        <color theme="9" tint="-0.24994659260841701"/>
      </font>
    </dxf>
    <dxf>
      <font>
        <b/>
        <i/>
        <color theme="3" tint="-0.24994659260841701"/>
      </font>
      <fill>
        <patternFill>
          <bgColor theme="8" tint="0.79998168889431442"/>
        </patternFill>
      </fill>
    </dxf>
    <dxf>
      <font>
        <b/>
        <i/>
        <color theme="6" tint="-0.499984740745262"/>
      </font>
      <fill>
        <patternFill>
          <bgColor theme="6" tint="0.59996337778862885"/>
        </patternFill>
      </fill>
    </dxf>
    <dxf>
      <font>
        <b/>
        <i/>
        <color theme="7" tint="-0.24994659260841701"/>
      </font>
      <fill>
        <patternFill>
          <bgColor theme="7" tint="0.79998168889431442"/>
        </patternFill>
      </fill>
    </dxf>
    <dxf>
      <font>
        <b/>
        <i/>
        <color rgb="FFFF0000"/>
      </font>
      <fill>
        <patternFill>
          <bgColor theme="9" tint="0.79998168889431442"/>
        </patternFill>
      </fill>
    </dxf>
    <dxf>
      <font>
        <b/>
        <i/>
        <color rgb="FF99FF99"/>
      </font>
    </dxf>
    <dxf>
      <font>
        <b/>
        <i/>
        <color theme="5" tint="0.59996337778862885"/>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9</xdr:col>
      <xdr:colOff>123825</xdr:colOff>
      <xdr:row>1</xdr:row>
      <xdr:rowOff>171450</xdr:rowOff>
    </xdr:from>
    <xdr:to>
      <xdr:col>9</xdr:col>
      <xdr:colOff>1088227</xdr:colOff>
      <xdr:row>4</xdr:row>
      <xdr:rowOff>19480</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67925" y="323850"/>
          <a:ext cx="964402" cy="886255"/>
        </a:xfrm>
        <a:prstGeom prst="rect">
          <a:avLst/>
        </a:prstGeom>
      </xdr:spPr>
    </xdr:pic>
    <xdr:clientData/>
  </xdr:twoCellAnchor>
  <xdr:twoCellAnchor editAs="oneCell">
    <xdr:from>
      <xdr:col>3</xdr:col>
      <xdr:colOff>142892</xdr:colOff>
      <xdr:row>1</xdr:row>
      <xdr:rowOff>104775</xdr:rowOff>
    </xdr:from>
    <xdr:to>
      <xdr:col>3</xdr:col>
      <xdr:colOff>901897</xdr:colOff>
      <xdr:row>4</xdr:row>
      <xdr:rowOff>38100</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2042" y="257175"/>
          <a:ext cx="759005" cy="971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590010</xdr:colOff>
      <xdr:row>0</xdr:row>
      <xdr:rowOff>179244</xdr:rowOff>
    </xdr:from>
    <xdr:to>
      <xdr:col>14</xdr:col>
      <xdr:colOff>697075</xdr:colOff>
      <xdr:row>3</xdr:row>
      <xdr:rowOff>52045</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76735" y="179244"/>
          <a:ext cx="1002415" cy="863401"/>
        </a:xfrm>
        <a:prstGeom prst="rect">
          <a:avLst/>
        </a:prstGeom>
      </xdr:spPr>
    </xdr:pic>
    <xdr:clientData/>
  </xdr:twoCellAnchor>
  <xdr:twoCellAnchor editAs="oneCell">
    <xdr:from>
      <xdr:col>3</xdr:col>
      <xdr:colOff>34636</xdr:colOff>
      <xdr:row>0</xdr:row>
      <xdr:rowOff>86591</xdr:rowOff>
    </xdr:from>
    <xdr:to>
      <xdr:col>4</xdr:col>
      <xdr:colOff>216477</xdr:colOff>
      <xdr:row>3</xdr:row>
      <xdr:rowOff>75163</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3436" y="86591"/>
          <a:ext cx="791441" cy="9791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046"/>
  <sheetViews>
    <sheetView showGridLines="0" tabSelected="1" view="pageLayout" topLeftCell="J325" zoomScaleNormal="100" workbookViewId="0">
      <selection activeCell="I893" sqref="I893"/>
    </sheetView>
  </sheetViews>
  <sheetFormatPr defaultColWidth="9.140625" defaultRowHeight="18.75" x14ac:dyDescent="0.3"/>
  <cols>
    <col min="1" max="1" width="5" style="1" customWidth="1"/>
    <col min="2" max="2" width="3.5703125" style="1" customWidth="1"/>
    <col min="3" max="3" width="3.7109375" style="1" customWidth="1"/>
    <col min="4" max="4" width="13.7109375" style="1" customWidth="1"/>
    <col min="5" max="5" width="58.5703125" style="1" customWidth="1"/>
    <col min="6" max="6" width="15" style="1" customWidth="1"/>
    <col min="7" max="7" width="28.7109375" style="321" customWidth="1"/>
    <col min="8" max="8" width="12.140625" style="2" customWidth="1"/>
    <col min="9" max="9" width="8.7109375" style="3" customWidth="1"/>
    <col min="10" max="10" width="26.28515625" style="1" customWidth="1"/>
    <col min="11" max="16384" width="9.140625" style="1"/>
  </cols>
  <sheetData>
    <row r="2" spans="2:12" ht="31.5" x14ac:dyDescent="0.5">
      <c r="B2" s="395" t="s">
        <v>790</v>
      </c>
      <c r="C2" s="396"/>
      <c r="D2" s="396"/>
      <c r="E2" s="396"/>
      <c r="F2" s="396"/>
      <c r="G2" s="396"/>
      <c r="H2" s="396"/>
      <c r="I2" s="396"/>
      <c r="J2" s="396"/>
    </row>
    <row r="3" spans="2:12" ht="31.5" x14ac:dyDescent="0.25">
      <c r="B3" s="397" t="s">
        <v>1544</v>
      </c>
      <c r="C3" s="398"/>
      <c r="D3" s="398"/>
      <c r="E3" s="398"/>
      <c r="F3" s="398"/>
      <c r="G3" s="398"/>
      <c r="H3" s="398"/>
      <c r="I3" s="398"/>
      <c r="J3" s="398"/>
    </row>
    <row r="4" spans="2:12" x14ac:dyDescent="0.3">
      <c r="B4" s="399" t="s">
        <v>682</v>
      </c>
      <c r="C4" s="396"/>
      <c r="D4" s="396"/>
      <c r="E4" s="396"/>
      <c r="F4" s="396"/>
      <c r="G4" s="396"/>
      <c r="H4" s="396"/>
      <c r="I4" s="396"/>
      <c r="J4" s="396"/>
    </row>
    <row r="5" spans="2:12" ht="21" x14ac:dyDescent="0.25">
      <c r="B5" s="400" t="s">
        <v>683</v>
      </c>
      <c r="C5" s="401"/>
      <c r="D5" s="401"/>
      <c r="E5" s="401"/>
      <c r="F5" s="401"/>
      <c r="G5" s="401"/>
      <c r="H5" s="401"/>
      <c r="I5" s="401"/>
      <c r="J5" s="401"/>
    </row>
    <row r="6" spans="2:12" ht="21" x14ac:dyDescent="0.25">
      <c r="B6" s="4"/>
      <c r="C6" s="2"/>
      <c r="D6" s="2"/>
      <c r="E6" s="2"/>
      <c r="F6" s="2"/>
      <c r="G6" s="322"/>
      <c r="I6" s="2"/>
      <c r="J6" s="2"/>
    </row>
    <row r="7" spans="2:12" ht="19.5" thickBot="1" x14ac:dyDescent="0.35"/>
    <row r="8" spans="2:12" ht="32.25" thickBot="1" x14ac:dyDescent="0.3">
      <c r="B8" s="402" t="s">
        <v>684</v>
      </c>
      <c r="C8" s="403"/>
      <c r="D8" s="403"/>
      <c r="E8" s="5" t="s">
        <v>685</v>
      </c>
      <c r="F8" s="6" t="s">
        <v>686</v>
      </c>
      <c r="G8" s="323" t="s">
        <v>687</v>
      </c>
      <c r="H8" s="6" t="s">
        <v>688</v>
      </c>
      <c r="I8" s="6" t="s">
        <v>689</v>
      </c>
      <c r="J8" s="7" t="s">
        <v>673</v>
      </c>
    </row>
    <row r="9" spans="2:12" ht="19.5" thickBot="1" x14ac:dyDescent="0.3">
      <c r="B9" s="375" t="s">
        <v>690</v>
      </c>
      <c r="C9" s="383"/>
      <c r="D9" s="383"/>
      <c r="E9" s="383"/>
      <c r="F9" s="383"/>
      <c r="G9" s="383"/>
      <c r="H9" s="383"/>
      <c r="I9" s="383"/>
      <c r="J9" s="384"/>
    </row>
    <row r="10" spans="2:12" s="9" customFormat="1" ht="16.5" thickBot="1" x14ac:dyDescent="0.3">
      <c r="B10" s="392" t="s">
        <v>791</v>
      </c>
      <c r="C10" s="393"/>
      <c r="D10" s="393"/>
      <c r="E10" s="393"/>
      <c r="F10" s="393"/>
      <c r="G10" s="393"/>
      <c r="H10" s="393"/>
      <c r="I10" s="393"/>
      <c r="J10" s="394"/>
      <c r="K10" s="1"/>
      <c r="L10" s="8"/>
    </row>
    <row r="11" spans="2:12" s="11" customFormat="1" ht="15.75" x14ac:dyDescent="0.25">
      <c r="B11" s="10"/>
      <c r="C11" s="381" t="s">
        <v>792</v>
      </c>
      <c r="D11" s="381"/>
      <c r="E11" s="381"/>
      <c r="F11" s="381"/>
      <c r="G11" s="381"/>
      <c r="H11" s="381"/>
      <c r="I11" s="381"/>
      <c r="J11" s="382"/>
      <c r="K11" s="1"/>
    </row>
    <row r="12" spans="2:12" s="19" customFormat="1" ht="31.5" x14ac:dyDescent="0.25">
      <c r="B12" s="12"/>
      <c r="C12" s="13"/>
      <c r="D12" s="14" t="s">
        <v>122</v>
      </c>
      <c r="E12" s="14" t="s">
        <v>442</v>
      </c>
      <c r="F12" s="15" t="s">
        <v>1</v>
      </c>
      <c r="G12" s="324" t="s">
        <v>793</v>
      </c>
      <c r="H12" s="16">
        <v>10</v>
      </c>
      <c r="I12" s="17"/>
      <c r="J12" s="18"/>
      <c r="K12" s="1"/>
    </row>
    <row r="13" spans="2:12" s="19" customFormat="1" ht="31.5" x14ac:dyDescent="0.25">
      <c r="B13" s="12"/>
      <c r="C13" s="13"/>
      <c r="D13" s="14" t="s">
        <v>123</v>
      </c>
      <c r="E13" s="14" t="s">
        <v>105</v>
      </c>
      <c r="F13" s="15" t="s">
        <v>1</v>
      </c>
      <c r="G13" s="324" t="s">
        <v>793</v>
      </c>
      <c r="H13" s="16">
        <v>10</v>
      </c>
      <c r="I13" s="17"/>
      <c r="J13" s="18"/>
      <c r="K13" s="1"/>
    </row>
    <row r="14" spans="2:12" s="19" customFormat="1" ht="31.5" x14ac:dyDescent="0.25">
      <c r="B14" s="12"/>
      <c r="C14" s="13"/>
      <c r="D14" s="14" t="s">
        <v>416</v>
      </c>
      <c r="E14" s="14" t="s">
        <v>1540</v>
      </c>
      <c r="F14" s="15" t="s">
        <v>1</v>
      </c>
      <c r="G14" s="324" t="s">
        <v>793</v>
      </c>
      <c r="H14" s="16">
        <v>10</v>
      </c>
      <c r="I14" s="17"/>
      <c r="J14" s="18"/>
      <c r="K14" s="1"/>
    </row>
    <row r="15" spans="2:12" s="19" customFormat="1" ht="31.5" x14ac:dyDescent="0.25">
      <c r="B15" s="12"/>
      <c r="C15" s="13"/>
      <c r="D15" s="14" t="s">
        <v>417</v>
      </c>
      <c r="E15" s="14" t="s">
        <v>422</v>
      </c>
      <c r="F15" s="15" t="s">
        <v>1</v>
      </c>
      <c r="G15" s="324" t="s">
        <v>793</v>
      </c>
      <c r="H15" s="16">
        <v>10</v>
      </c>
      <c r="I15" s="17"/>
      <c r="J15" s="18"/>
      <c r="K15" s="1"/>
    </row>
    <row r="16" spans="2:12" s="19" customFormat="1" ht="31.5" x14ac:dyDescent="0.25">
      <c r="B16" s="12"/>
      <c r="C16" s="13"/>
      <c r="D16" s="14" t="s">
        <v>418</v>
      </c>
      <c r="E16" s="14" t="s">
        <v>423</v>
      </c>
      <c r="F16" s="15" t="s">
        <v>1</v>
      </c>
      <c r="G16" s="324" t="s">
        <v>793</v>
      </c>
      <c r="H16" s="16">
        <v>10</v>
      </c>
      <c r="I16" s="17"/>
      <c r="J16" s="18"/>
      <c r="K16" s="1"/>
    </row>
    <row r="17" spans="2:12" x14ac:dyDescent="0.25">
      <c r="B17" s="20"/>
      <c r="C17" s="21"/>
      <c r="D17" s="22" t="s">
        <v>419</v>
      </c>
      <c r="E17" s="22" t="s">
        <v>653</v>
      </c>
      <c r="F17" s="23" t="s">
        <v>1</v>
      </c>
      <c r="G17" s="325"/>
      <c r="H17" s="24">
        <v>10</v>
      </c>
      <c r="I17" s="25"/>
      <c r="J17" s="26"/>
    </row>
    <row r="18" spans="2:12" x14ac:dyDescent="0.25">
      <c r="B18" s="27"/>
      <c r="C18" s="28"/>
      <c r="D18" s="29" t="s">
        <v>420</v>
      </c>
      <c r="E18" s="29" t="s">
        <v>421</v>
      </c>
      <c r="F18" s="30" t="s">
        <v>1</v>
      </c>
      <c r="G18" s="326"/>
      <c r="H18" s="31">
        <v>10</v>
      </c>
      <c r="I18" s="32"/>
      <c r="J18" s="33"/>
    </row>
    <row r="19" spans="2:12" ht="15.75" x14ac:dyDescent="0.25">
      <c r="B19" s="34"/>
      <c r="C19" s="379" t="s">
        <v>794</v>
      </c>
      <c r="D19" s="390"/>
      <c r="E19" s="390"/>
      <c r="F19" s="390"/>
      <c r="G19" s="390"/>
      <c r="H19" s="390"/>
      <c r="I19" s="390"/>
      <c r="J19" s="391"/>
    </row>
    <row r="20" spans="2:12" x14ac:dyDescent="0.25">
      <c r="B20" s="35"/>
      <c r="C20" s="36"/>
      <c r="D20" s="37" t="s">
        <v>535</v>
      </c>
      <c r="E20" s="37" t="s">
        <v>443</v>
      </c>
      <c r="F20" s="38" t="s">
        <v>1</v>
      </c>
      <c r="G20" s="327"/>
      <c r="H20" s="39">
        <v>10</v>
      </c>
      <c r="I20" s="17"/>
      <c r="J20" s="40"/>
    </row>
    <row r="21" spans="2:12" x14ac:dyDescent="0.25">
      <c r="B21" s="192"/>
      <c r="C21" s="193"/>
      <c r="D21" s="56" t="s">
        <v>536</v>
      </c>
      <c r="E21" s="56" t="s">
        <v>444</v>
      </c>
      <c r="F21" s="57" t="s">
        <v>1</v>
      </c>
      <c r="G21" s="328"/>
      <c r="H21" s="194">
        <v>10</v>
      </c>
      <c r="I21" s="17"/>
      <c r="J21" s="58"/>
    </row>
    <row r="22" spans="2:12" ht="19.5" thickBot="1" x14ac:dyDescent="0.3">
      <c r="B22" s="41"/>
      <c r="C22" s="42"/>
      <c r="D22" s="43" t="s">
        <v>537</v>
      </c>
      <c r="E22" s="43" t="s">
        <v>445</v>
      </c>
      <c r="F22" s="44" t="s">
        <v>1</v>
      </c>
      <c r="G22" s="329"/>
      <c r="H22" s="45">
        <v>10</v>
      </c>
      <c r="I22" s="17"/>
      <c r="J22" s="46"/>
    </row>
    <row r="23" spans="2:12" s="9" customFormat="1" ht="16.5" thickBot="1" x14ac:dyDescent="0.3">
      <c r="B23" s="392" t="s">
        <v>1567</v>
      </c>
      <c r="C23" s="393"/>
      <c r="D23" s="393"/>
      <c r="E23" s="393"/>
      <c r="F23" s="393"/>
      <c r="G23" s="393"/>
      <c r="H23" s="393"/>
      <c r="I23" s="393"/>
      <c r="J23" s="394"/>
      <c r="K23" s="1"/>
      <c r="L23" s="8"/>
    </row>
    <row r="24" spans="2:12" s="11" customFormat="1" ht="15.75" x14ac:dyDescent="0.25">
      <c r="B24" s="50"/>
      <c r="C24" s="385" t="s">
        <v>796</v>
      </c>
      <c r="D24" s="385"/>
      <c r="E24" s="385"/>
      <c r="F24" s="385"/>
      <c r="G24" s="385"/>
      <c r="H24" s="385"/>
      <c r="I24" s="385"/>
      <c r="J24" s="386"/>
      <c r="K24" s="1"/>
    </row>
    <row r="25" spans="2:12" x14ac:dyDescent="0.25">
      <c r="B25" s="35"/>
      <c r="C25" s="36"/>
      <c r="D25" s="47" t="s">
        <v>801</v>
      </c>
      <c r="E25" s="48" t="s">
        <v>1541</v>
      </c>
      <c r="F25" s="38" t="s">
        <v>0</v>
      </c>
      <c r="G25" s="327"/>
      <c r="H25" s="39">
        <v>5</v>
      </c>
      <c r="I25" s="17"/>
      <c r="J25" s="40"/>
    </row>
    <row r="26" spans="2:12" x14ac:dyDescent="0.25">
      <c r="B26" s="27"/>
      <c r="C26" s="28"/>
      <c r="D26" s="47" t="s">
        <v>802</v>
      </c>
      <c r="E26" s="49" t="s">
        <v>797</v>
      </c>
      <c r="F26" s="30" t="s">
        <v>0</v>
      </c>
      <c r="G26" s="326"/>
      <c r="H26" s="31">
        <v>5</v>
      </c>
      <c r="I26" s="17"/>
      <c r="J26" s="40"/>
    </row>
    <row r="27" spans="2:12" x14ac:dyDescent="0.25">
      <c r="B27" s="27"/>
      <c r="C27" s="28"/>
      <c r="D27" s="47" t="s">
        <v>803</v>
      </c>
      <c r="E27" s="49" t="s">
        <v>798</v>
      </c>
      <c r="F27" s="30" t="s">
        <v>0</v>
      </c>
      <c r="G27" s="326"/>
      <c r="H27" s="31">
        <v>5</v>
      </c>
      <c r="I27" s="17"/>
      <c r="J27" s="40"/>
    </row>
    <row r="28" spans="2:12" x14ac:dyDescent="0.25">
      <c r="B28" s="27"/>
      <c r="C28" s="28"/>
      <c r="D28" s="47" t="s">
        <v>804</v>
      </c>
      <c r="E28" s="49" t="s">
        <v>446</v>
      </c>
      <c r="F28" s="30" t="s">
        <v>0</v>
      </c>
      <c r="G28" s="326"/>
      <c r="H28" s="31">
        <v>5</v>
      </c>
      <c r="I28" s="17"/>
      <c r="J28" s="40"/>
    </row>
    <row r="29" spans="2:12" x14ac:dyDescent="0.25">
      <c r="B29" s="27"/>
      <c r="C29" s="28"/>
      <c r="D29" s="47" t="s">
        <v>805</v>
      </c>
      <c r="E29" s="49" t="s">
        <v>2</v>
      </c>
      <c r="F29" s="30" t="s">
        <v>0</v>
      </c>
      <c r="G29" s="326"/>
      <c r="H29" s="31">
        <v>10</v>
      </c>
      <c r="I29" s="17"/>
      <c r="J29" s="40"/>
    </row>
    <row r="30" spans="2:12" x14ac:dyDescent="0.25">
      <c r="B30" s="27"/>
      <c r="C30" s="28"/>
      <c r="D30" s="47" t="s">
        <v>806</v>
      </c>
      <c r="E30" s="49" t="s">
        <v>3</v>
      </c>
      <c r="F30" s="30" t="s">
        <v>0</v>
      </c>
      <c r="G30" s="326"/>
      <c r="H30" s="31">
        <v>10</v>
      </c>
      <c r="I30" s="17"/>
      <c r="J30" s="40"/>
    </row>
    <row r="31" spans="2:12" x14ac:dyDescent="0.25">
      <c r="B31" s="27"/>
      <c r="C31" s="28"/>
      <c r="D31" s="47" t="s">
        <v>807</v>
      </c>
      <c r="E31" s="49" t="s">
        <v>4</v>
      </c>
      <c r="F31" s="30" t="s">
        <v>0</v>
      </c>
      <c r="G31" s="326"/>
      <c r="H31" s="31">
        <v>5</v>
      </c>
      <c r="I31" s="17"/>
      <c r="J31" s="40"/>
    </row>
    <row r="32" spans="2:12" x14ac:dyDescent="0.25">
      <c r="B32" s="27"/>
      <c r="C32" s="28"/>
      <c r="D32" s="47" t="s">
        <v>808</v>
      </c>
      <c r="E32" s="49" t="s">
        <v>1568</v>
      </c>
      <c r="F32" s="30" t="s">
        <v>0</v>
      </c>
      <c r="G32" s="326"/>
      <c r="H32" s="31">
        <v>10</v>
      </c>
      <c r="I32" s="17"/>
      <c r="J32" s="40"/>
    </row>
    <row r="33" spans="2:12" ht="31.5" x14ac:dyDescent="0.25">
      <c r="B33" s="27"/>
      <c r="C33" s="28"/>
      <c r="D33" s="47" t="s">
        <v>809</v>
      </c>
      <c r="E33" s="49" t="s">
        <v>1562</v>
      </c>
      <c r="F33" s="30" t="s">
        <v>0</v>
      </c>
      <c r="G33" s="326"/>
      <c r="H33" s="31">
        <v>10</v>
      </c>
      <c r="I33" s="17"/>
      <c r="J33" s="40"/>
    </row>
    <row r="34" spans="2:12" ht="31.5" x14ac:dyDescent="0.25">
      <c r="B34" s="27"/>
      <c r="C34" s="28"/>
      <c r="D34" s="47" t="s">
        <v>810</v>
      </c>
      <c r="E34" s="49" t="s">
        <v>106</v>
      </c>
      <c r="F34" s="30" t="s">
        <v>0</v>
      </c>
      <c r="G34" s="326"/>
      <c r="H34" s="31">
        <v>25</v>
      </c>
      <c r="I34" s="111"/>
      <c r="J34" s="58"/>
    </row>
    <row r="35" spans="2:12" s="11" customFormat="1" ht="15.75" x14ac:dyDescent="0.25">
      <c r="B35" s="119"/>
      <c r="C35" s="379" t="s">
        <v>799</v>
      </c>
      <c r="D35" s="379"/>
      <c r="E35" s="379"/>
      <c r="F35" s="379"/>
      <c r="G35" s="379"/>
      <c r="H35" s="379"/>
      <c r="I35" s="379"/>
      <c r="J35" s="380"/>
      <c r="K35" s="1"/>
    </row>
    <row r="36" spans="2:12" ht="19.5" thickBot="1" x14ac:dyDescent="0.3">
      <c r="B36" s="61"/>
      <c r="C36" s="62"/>
      <c r="D36" s="63" t="s">
        <v>124</v>
      </c>
      <c r="E36" s="64" t="s">
        <v>800</v>
      </c>
      <c r="F36" s="65" t="s">
        <v>0</v>
      </c>
      <c r="G36" s="330"/>
      <c r="H36" s="66">
        <v>20</v>
      </c>
      <c r="I36" s="55"/>
      <c r="J36" s="46"/>
    </row>
    <row r="37" spans="2:12" ht="19.5" thickBot="1" x14ac:dyDescent="0.35"/>
    <row r="38" spans="2:12" ht="19.5" thickBot="1" x14ac:dyDescent="0.3">
      <c r="B38" s="375" t="s">
        <v>691</v>
      </c>
      <c r="C38" s="383"/>
      <c r="D38" s="383"/>
      <c r="E38" s="383"/>
      <c r="F38" s="383"/>
      <c r="G38" s="383"/>
      <c r="H38" s="383"/>
      <c r="I38" s="383"/>
      <c r="J38" s="384"/>
    </row>
    <row r="39" spans="2:12" s="9" customFormat="1" ht="16.5" thickBot="1" x14ac:dyDescent="0.3">
      <c r="B39" s="392" t="s">
        <v>811</v>
      </c>
      <c r="C39" s="393"/>
      <c r="D39" s="393"/>
      <c r="E39" s="393"/>
      <c r="F39" s="393"/>
      <c r="G39" s="393"/>
      <c r="H39" s="393"/>
      <c r="I39" s="393"/>
      <c r="J39" s="394"/>
      <c r="K39" s="1"/>
      <c r="L39" s="8"/>
    </row>
    <row r="40" spans="2:12" s="11" customFormat="1" ht="15.75" x14ac:dyDescent="0.25">
      <c r="B40" s="10"/>
      <c r="C40" s="381" t="s">
        <v>812</v>
      </c>
      <c r="D40" s="381"/>
      <c r="E40" s="381"/>
      <c r="F40" s="381"/>
      <c r="G40" s="381"/>
      <c r="H40" s="381"/>
      <c r="I40" s="381"/>
      <c r="J40" s="382"/>
      <c r="K40" s="1"/>
    </row>
    <row r="41" spans="2:12" s="19" customFormat="1" ht="31.5" x14ac:dyDescent="0.25">
      <c r="B41" s="12"/>
      <c r="C41" s="13"/>
      <c r="D41" s="14" t="s">
        <v>125</v>
      </c>
      <c r="E41" s="14" t="s">
        <v>1674</v>
      </c>
      <c r="F41" s="15" t="s">
        <v>5</v>
      </c>
      <c r="G41" s="324"/>
      <c r="H41" s="16">
        <v>10</v>
      </c>
      <c r="I41" s="17"/>
      <c r="J41" s="18"/>
      <c r="K41" s="1"/>
    </row>
    <row r="42" spans="2:12" x14ac:dyDescent="0.25">
      <c r="B42" s="20"/>
      <c r="C42" s="21"/>
      <c r="D42" s="14" t="s">
        <v>126</v>
      </c>
      <c r="E42" s="14" t="s">
        <v>1675</v>
      </c>
      <c r="F42" s="15" t="s">
        <v>5</v>
      </c>
      <c r="G42" s="350"/>
      <c r="H42" s="16">
        <v>10</v>
      </c>
      <c r="I42" s="25"/>
      <c r="J42" s="26"/>
    </row>
    <row r="43" spans="2:12" x14ac:dyDescent="0.25">
      <c r="B43" s="27"/>
      <c r="C43" s="28"/>
      <c r="D43" s="14" t="s">
        <v>127</v>
      </c>
      <c r="E43" s="14" t="s">
        <v>1676</v>
      </c>
      <c r="F43" s="15" t="s">
        <v>5</v>
      </c>
      <c r="G43" s="326"/>
      <c r="H43" s="16">
        <v>10</v>
      </c>
      <c r="I43" s="32"/>
      <c r="J43" s="33"/>
    </row>
    <row r="44" spans="2:12" ht="31.5" x14ac:dyDescent="0.25">
      <c r="B44" s="27"/>
      <c r="C44" s="28"/>
      <c r="D44" s="14" t="s">
        <v>538</v>
      </c>
      <c r="E44" s="52" t="s">
        <v>6</v>
      </c>
      <c r="F44" s="15" t="s">
        <v>5</v>
      </c>
      <c r="G44" s="351" t="s">
        <v>1677</v>
      </c>
      <c r="H44" s="16">
        <v>5</v>
      </c>
      <c r="I44" s="32"/>
      <c r="J44" s="33"/>
    </row>
    <row r="45" spans="2:12" ht="31.5" x14ac:dyDescent="0.25">
      <c r="B45" s="27"/>
      <c r="C45" s="28"/>
      <c r="D45" s="14" t="s">
        <v>539</v>
      </c>
      <c r="E45" s="52" t="s">
        <v>1678</v>
      </c>
      <c r="F45" s="15" t="s">
        <v>5</v>
      </c>
      <c r="G45" s="326"/>
      <c r="H45" s="16">
        <v>10</v>
      </c>
      <c r="I45" s="32"/>
      <c r="J45" s="33"/>
    </row>
    <row r="46" spans="2:12" ht="15.75" x14ac:dyDescent="0.25">
      <c r="B46" s="34"/>
      <c r="C46" s="379" t="s">
        <v>814</v>
      </c>
      <c r="D46" s="390"/>
      <c r="E46" s="390"/>
      <c r="F46" s="390"/>
      <c r="G46" s="390"/>
      <c r="H46" s="390"/>
      <c r="I46" s="390"/>
      <c r="J46" s="391"/>
    </row>
    <row r="47" spans="2:12" ht="31.5" x14ac:dyDescent="0.25">
      <c r="B47" s="35"/>
      <c r="C47" s="36"/>
      <c r="D47" s="47" t="s">
        <v>128</v>
      </c>
      <c r="E47" s="195" t="s">
        <v>107</v>
      </c>
      <c r="F47" s="38" t="s">
        <v>5</v>
      </c>
      <c r="G47" s="93"/>
      <c r="H47" s="39">
        <v>10</v>
      </c>
      <c r="I47" s="32"/>
      <c r="J47" s="40"/>
    </row>
    <row r="48" spans="2:12" ht="15.75" x14ac:dyDescent="0.25">
      <c r="B48" s="34"/>
      <c r="C48" s="379" t="s">
        <v>815</v>
      </c>
      <c r="D48" s="390"/>
      <c r="E48" s="390"/>
      <c r="F48" s="390"/>
      <c r="G48" s="390"/>
      <c r="H48" s="390"/>
      <c r="I48" s="390"/>
      <c r="J48" s="391"/>
    </row>
    <row r="49" spans="2:12" ht="47.25" x14ac:dyDescent="0.25">
      <c r="B49" s="35"/>
      <c r="C49" s="36"/>
      <c r="D49" s="47" t="s">
        <v>129</v>
      </c>
      <c r="E49" s="195" t="s">
        <v>447</v>
      </c>
      <c r="F49" s="38" t="s">
        <v>5</v>
      </c>
      <c r="G49" s="95" t="s">
        <v>1542</v>
      </c>
      <c r="H49" s="39">
        <v>10</v>
      </c>
      <c r="I49" s="32"/>
      <c r="J49" s="59"/>
    </row>
    <row r="50" spans="2:12" ht="15.75" x14ac:dyDescent="0.25">
      <c r="B50" s="34"/>
      <c r="C50" s="379" t="s">
        <v>816</v>
      </c>
      <c r="D50" s="390"/>
      <c r="E50" s="390"/>
      <c r="F50" s="390"/>
      <c r="G50" s="390"/>
      <c r="H50" s="390"/>
      <c r="I50" s="390"/>
      <c r="J50" s="391"/>
    </row>
    <row r="51" spans="2:12" ht="31.5" x14ac:dyDescent="0.25">
      <c r="B51" s="35"/>
      <c r="C51" s="36"/>
      <c r="D51" s="47" t="s">
        <v>130</v>
      </c>
      <c r="E51" s="48" t="s">
        <v>1679</v>
      </c>
      <c r="F51" s="38" t="s">
        <v>5</v>
      </c>
      <c r="G51" s="327"/>
      <c r="H51" s="39">
        <v>10</v>
      </c>
      <c r="I51" s="60"/>
      <c r="J51" s="59"/>
    </row>
    <row r="52" spans="2:12" ht="15.75" x14ac:dyDescent="0.25">
      <c r="B52" s="34"/>
      <c r="C52" s="379" t="s">
        <v>817</v>
      </c>
      <c r="D52" s="390"/>
      <c r="E52" s="390"/>
      <c r="F52" s="390"/>
      <c r="G52" s="390"/>
      <c r="H52" s="390"/>
      <c r="I52" s="390"/>
      <c r="J52" s="391"/>
    </row>
    <row r="53" spans="2:12" ht="32.25" thickBot="1" x14ac:dyDescent="0.3">
      <c r="B53" s="61"/>
      <c r="C53" s="62"/>
      <c r="D53" s="63" t="s">
        <v>131</v>
      </c>
      <c r="E53" s="64" t="s">
        <v>424</v>
      </c>
      <c r="F53" s="65" t="s">
        <v>5</v>
      </c>
      <c r="G53" s="331" t="s">
        <v>7</v>
      </c>
      <c r="H53" s="66">
        <v>10</v>
      </c>
      <c r="I53" s="60"/>
      <c r="J53" s="67"/>
    </row>
    <row r="54" spans="2:12" s="197" customFormat="1" ht="16.5" thickBot="1" x14ac:dyDescent="0.3">
      <c r="B54" s="357" t="s">
        <v>838</v>
      </c>
      <c r="C54" s="358"/>
      <c r="D54" s="358"/>
      <c r="E54" s="358"/>
      <c r="F54" s="358"/>
      <c r="G54" s="358"/>
      <c r="H54" s="358"/>
      <c r="I54" s="358"/>
      <c r="J54" s="359"/>
      <c r="K54" s="1"/>
      <c r="L54" s="196"/>
    </row>
    <row r="55" spans="2:12" s="11" customFormat="1" ht="15.75" x14ac:dyDescent="0.25">
      <c r="B55" s="10"/>
      <c r="C55" s="381" t="s">
        <v>839</v>
      </c>
      <c r="D55" s="381"/>
      <c r="E55" s="381"/>
      <c r="F55" s="381"/>
      <c r="G55" s="381"/>
      <c r="H55" s="381"/>
      <c r="I55" s="381"/>
      <c r="J55" s="382"/>
      <c r="K55" s="1"/>
    </row>
    <row r="56" spans="2:12" s="19" customFormat="1" ht="31.5" x14ac:dyDescent="0.25">
      <c r="B56" s="68"/>
      <c r="C56" s="69"/>
      <c r="D56" s="70" t="s">
        <v>132</v>
      </c>
      <c r="E56" s="70" t="s">
        <v>1680</v>
      </c>
      <c r="F56" s="71" t="s">
        <v>5</v>
      </c>
      <c r="G56" s="148"/>
      <c r="H56" s="72">
        <v>10</v>
      </c>
      <c r="I56" s="60"/>
      <c r="J56" s="73"/>
      <c r="K56" s="1"/>
    </row>
    <row r="57" spans="2:12" s="19" customFormat="1" ht="36.75" customHeight="1" x14ac:dyDescent="0.25">
      <c r="B57" s="200"/>
      <c r="C57" s="201"/>
      <c r="D57" s="14" t="s">
        <v>133</v>
      </c>
      <c r="E57" s="14" t="s">
        <v>8</v>
      </c>
      <c r="F57" s="15" t="s">
        <v>5</v>
      </c>
      <c r="G57" s="91"/>
      <c r="H57" s="175">
        <v>10</v>
      </c>
      <c r="I57" s="60"/>
      <c r="J57" s="73"/>
      <c r="K57" s="1"/>
    </row>
    <row r="58" spans="2:12" s="19" customFormat="1" ht="80.25" customHeight="1" x14ac:dyDescent="0.25">
      <c r="B58" s="74"/>
      <c r="C58" s="75"/>
      <c r="D58" s="76" t="s">
        <v>540</v>
      </c>
      <c r="E58" s="76" t="s">
        <v>1658</v>
      </c>
      <c r="F58" s="77" t="s">
        <v>5</v>
      </c>
      <c r="G58" s="134"/>
      <c r="H58" s="78">
        <v>25</v>
      </c>
      <c r="I58" s="60"/>
      <c r="J58" s="73"/>
      <c r="K58" s="1"/>
    </row>
    <row r="59" spans="2:12" s="19" customFormat="1" ht="32.25" thickBot="1" x14ac:dyDescent="0.3">
      <c r="B59" s="79"/>
      <c r="C59" s="80"/>
      <c r="D59" s="53" t="s">
        <v>541</v>
      </c>
      <c r="E59" s="53" t="s">
        <v>448</v>
      </c>
      <c r="F59" s="54" t="s">
        <v>5</v>
      </c>
      <c r="G59" s="129"/>
      <c r="H59" s="81">
        <v>10</v>
      </c>
      <c r="I59" s="82"/>
      <c r="J59" s="83"/>
      <c r="K59" s="1"/>
    </row>
    <row r="60" spans="2:12" s="11" customFormat="1" ht="15.75" x14ac:dyDescent="0.25">
      <c r="B60" s="10"/>
      <c r="C60" s="381" t="s">
        <v>1569</v>
      </c>
      <c r="D60" s="381"/>
      <c r="E60" s="381"/>
      <c r="F60" s="381"/>
      <c r="G60" s="381"/>
      <c r="H60" s="381"/>
      <c r="I60" s="381"/>
      <c r="J60" s="382"/>
      <c r="K60" s="1"/>
    </row>
    <row r="61" spans="2:12" s="19" customFormat="1" ht="31.5" x14ac:dyDescent="0.25">
      <c r="B61" s="68"/>
      <c r="C61" s="69"/>
      <c r="D61" s="70" t="s">
        <v>134</v>
      </c>
      <c r="E61" s="70" t="s">
        <v>449</v>
      </c>
      <c r="F61" s="71" t="s">
        <v>5</v>
      </c>
      <c r="G61" s="148"/>
      <c r="H61" s="72">
        <v>10</v>
      </c>
      <c r="I61" s="60"/>
      <c r="J61" s="73"/>
      <c r="K61" s="1"/>
    </row>
    <row r="62" spans="2:12" s="19" customFormat="1" x14ac:dyDescent="0.25">
      <c r="B62" s="200"/>
      <c r="C62" s="201"/>
      <c r="D62" s="14" t="s">
        <v>136</v>
      </c>
      <c r="E62" s="14" t="s">
        <v>10</v>
      </c>
      <c r="F62" s="15" t="s">
        <v>5</v>
      </c>
      <c r="G62" s="91"/>
      <c r="H62" s="175">
        <v>10</v>
      </c>
      <c r="I62" s="60"/>
      <c r="J62" s="73"/>
      <c r="K62" s="1"/>
    </row>
    <row r="63" spans="2:12" s="19" customFormat="1" ht="32.25" thickBot="1" x14ac:dyDescent="0.3">
      <c r="B63" s="74"/>
      <c r="C63" s="75"/>
      <c r="D63" s="76" t="s">
        <v>135</v>
      </c>
      <c r="E63" s="76" t="s">
        <v>450</v>
      </c>
      <c r="F63" s="77" t="s">
        <v>5</v>
      </c>
      <c r="G63" s="134" t="s">
        <v>1570</v>
      </c>
      <c r="H63" s="78">
        <v>10</v>
      </c>
      <c r="I63" s="60"/>
      <c r="J63" s="73"/>
      <c r="K63" s="1"/>
    </row>
    <row r="64" spans="2:12" s="9" customFormat="1" ht="16.5" thickBot="1" x14ac:dyDescent="0.3">
      <c r="B64" s="357" t="s">
        <v>841</v>
      </c>
      <c r="C64" s="358"/>
      <c r="D64" s="358"/>
      <c r="E64" s="358"/>
      <c r="F64" s="358"/>
      <c r="G64" s="358"/>
      <c r="H64" s="358"/>
      <c r="I64" s="358"/>
      <c r="J64" s="359"/>
      <c r="K64" s="1"/>
      <c r="L64" s="8"/>
    </row>
    <row r="65" spans="1:12" s="11" customFormat="1" ht="15.75" x14ac:dyDescent="0.25">
      <c r="B65" s="50"/>
      <c r="C65" s="385" t="s">
        <v>842</v>
      </c>
      <c r="D65" s="385"/>
      <c r="E65" s="385"/>
      <c r="F65" s="385"/>
      <c r="G65" s="385"/>
      <c r="H65" s="385"/>
      <c r="I65" s="385"/>
      <c r="J65" s="386"/>
      <c r="K65" s="1"/>
    </row>
    <row r="66" spans="1:12" s="19" customFormat="1" x14ac:dyDescent="0.25">
      <c r="B66" s="84"/>
      <c r="C66" s="85"/>
      <c r="D66" s="70" t="s">
        <v>140</v>
      </c>
      <c r="E66" s="70" t="s">
        <v>1659</v>
      </c>
      <c r="F66" s="71" t="s">
        <v>5</v>
      </c>
      <c r="G66" s="332"/>
      <c r="H66" s="72">
        <v>10</v>
      </c>
      <c r="I66" s="60"/>
      <c r="J66" s="73"/>
      <c r="K66" s="1"/>
    </row>
    <row r="67" spans="1:12" s="19" customFormat="1" x14ac:dyDescent="0.25">
      <c r="B67" s="159"/>
      <c r="C67" s="122"/>
      <c r="D67" s="189" t="s">
        <v>141</v>
      </c>
      <c r="E67" s="202" t="s">
        <v>11</v>
      </c>
      <c r="F67" s="125" t="s">
        <v>5</v>
      </c>
      <c r="G67" s="333"/>
      <c r="H67" s="203">
        <v>10</v>
      </c>
      <c r="I67" s="60"/>
      <c r="J67" s="73"/>
      <c r="K67" s="1"/>
    </row>
    <row r="68" spans="1:12" s="11" customFormat="1" ht="15.75" x14ac:dyDescent="0.25">
      <c r="B68" s="119"/>
      <c r="C68" s="379" t="s">
        <v>843</v>
      </c>
      <c r="D68" s="379"/>
      <c r="E68" s="379"/>
      <c r="F68" s="379"/>
      <c r="G68" s="379"/>
      <c r="H68" s="379"/>
      <c r="I68" s="379"/>
      <c r="J68" s="380"/>
      <c r="K68" s="1"/>
    </row>
    <row r="69" spans="1:12" s="19" customFormat="1" ht="31.5" x14ac:dyDescent="0.25">
      <c r="B69" s="147"/>
      <c r="C69" s="145"/>
      <c r="D69" s="146" t="s">
        <v>139</v>
      </c>
      <c r="E69" s="146" t="s">
        <v>12</v>
      </c>
      <c r="F69" s="164" t="s">
        <v>13</v>
      </c>
      <c r="G69" s="334"/>
      <c r="H69" s="171">
        <v>10</v>
      </c>
      <c r="I69" s="117"/>
      <c r="J69" s="199"/>
      <c r="K69" s="1"/>
    </row>
    <row r="70" spans="1:12" s="11" customFormat="1" ht="15.75" x14ac:dyDescent="0.25">
      <c r="B70" s="119"/>
      <c r="C70" s="379" t="s">
        <v>1571</v>
      </c>
      <c r="D70" s="379"/>
      <c r="E70" s="379"/>
      <c r="F70" s="379"/>
      <c r="G70" s="379"/>
      <c r="H70" s="379"/>
      <c r="I70" s="379"/>
      <c r="J70" s="380"/>
      <c r="K70" s="1"/>
    </row>
    <row r="71" spans="1:12" s="19" customFormat="1" x14ac:dyDescent="0.25">
      <c r="B71" s="147"/>
      <c r="C71" s="145"/>
      <c r="D71" s="146" t="s">
        <v>138</v>
      </c>
      <c r="E71" s="146" t="s">
        <v>95</v>
      </c>
      <c r="F71" s="164" t="s">
        <v>14</v>
      </c>
      <c r="G71" s="334"/>
      <c r="H71" s="171">
        <v>10</v>
      </c>
      <c r="I71" s="117"/>
      <c r="J71" s="199"/>
      <c r="K71" s="1"/>
    </row>
    <row r="72" spans="1:12" s="11" customFormat="1" ht="15.75" x14ac:dyDescent="0.25">
      <c r="B72" s="119"/>
      <c r="C72" s="379" t="s">
        <v>845</v>
      </c>
      <c r="D72" s="379"/>
      <c r="E72" s="379"/>
      <c r="F72" s="379"/>
      <c r="G72" s="379"/>
      <c r="H72" s="379"/>
      <c r="I72" s="379"/>
      <c r="J72" s="380"/>
      <c r="K72" s="1"/>
    </row>
    <row r="73" spans="1:12" s="19" customFormat="1" ht="32.25" thickBot="1" x14ac:dyDescent="0.3">
      <c r="B73" s="84"/>
      <c r="C73" s="85"/>
      <c r="D73" s="70" t="s">
        <v>137</v>
      </c>
      <c r="E73" s="70" t="s">
        <v>15</v>
      </c>
      <c r="F73" s="71" t="s">
        <v>13</v>
      </c>
      <c r="G73" s="332"/>
      <c r="H73" s="72">
        <v>10</v>
      </c>
      <c r="I73" s="60"/>
      <c r="J73" s="73"/>
      <c r="K73" s="1"/>
    </row>
    <row r="74" spans="1:12" s="9" customFormat="1" ht="16.5" thickBot="1" x14ac:dyDescent="0.3">
      <c r="B74" s="357" t="s">
        <v>846</v>
      </c>
      <c r="C74" s="358"/>
      <c r="D74" s="358"/>
      <c r="E74" s="358"/>
      <c r="F74" s="358"/>
      <c r="G74" s="358"/>
      <c r="H74" s="358"/>
      <c r="I74" s="358"/>
      <c r="J74" s="359"/>
      <c r="K74" s="1"/>
      <c r="L74" s="8"/>
    </row>
    <row r="75" spans="1:12" s="11" customFormat="1" ht="15.75" x14ac:dyDescent="0.25">
      <c r="B75" s="10"/>
      <c r="C75" s="381" t="s">
        <v>847</v>
      </c>
      <c r="D75" s="381"/>
      <c r="E75" s="381"/>
      <c r="F75" s="381"/>
      <c r="G75" s="381"/>
      <c r="H75" s="381"/>
      <c r="I75" s="381"/>
      <c r="J75" s="382"/>
      <c r="K75" s="1"/>
    </row>
    <row r="76" spans="1:12" s="19" customFormat="1" ht="43.5" customHeight="1" x14ac:dyDescent="0.25">
      <c r="A76" s="204"/>
      <c r="B76" s="84"/>
      <c r="C76" s="85"/>
      <c r="D76" s="70" t="s">
        <v>144</v>
      </c>
      <c r="E76" s="70" t="s">
        <v>16</v>
      </c>
      <c r="F76" s="71" t="s">
        <v>17</v>
      </c>
      <c r="G76" s="332" t="s">
        <v>1660</v>
      </c>
      <c r="H76" s="72">
        <v>10</v>
      </c>
      <c r="I76" s="60"/>
      <c r="J76" s="73"/>
      <c r="K76" s="1"/>
    </row>
    <row r="77" spans="1:12" s="19" customFormat="1" ht="47.25" x14ac:dyDescent="0.25">
      <c r="B77" s="200"/>
      <c r="C77" s="201"/>
      <c r="D77" s="14" t="s">
        <v>542</v>
      </c>
      <c r="E77" s="14" t="s">
        <v>1572</v>
      </c>
      <c r="F77" s="15" t="s">
        <v>18</v>
      </c>
      <c r="G77" s="91"/>
      <c r="H77" s="175">
        <v>10</v>
      </c>
      <c r="I77" s="60"/>
      <c r="J77" s="73"/>
      <c r="K77" s="1"/>
    </row>
    <row r="78" spans="1:12" s="19" customFormat="1" ht="31.5" x14ac:dyDescent="0.25">
      <c r="B78" s="198"/>
      <c r="C78" s="189"/>
      <c r="D78" s="102" t="s">
        <v>543</v>
      </c>
      <c r="E78" s="102" t="s">
        <v>451</v>
      </c>
      <c r="F78" s="103" t="s">
        <v>18</v>
      </c>
      <c r="G78" s="123"/>
      <c r="H78" s="205">
        <v>10</v>
      </c>
      <c r="I78" s="117"/>
      <c r="J78" s="199"/>
      <c r="K78" s="1"/>
    </row>
    <row r="79" spans="1:12" s="11" customFormat="1" ht="15.75" x14ac:dyDescent="0.25">
      <c r="B79" s="119"/>
      <c r="C79" s="379" t="s">
        <v>1661</v>
      </c>
      <c r="D79" s="379"/>
      <c r="E79" s="379"/>
      <c r="F79" s="379"/>
      <c r="G79" s="379"/>
      <c r="H79" s="379"/>
      <c r="I79" s="379"/>
      <c r="J79" s="380"/>
      <c r="K79" s="1"/>
    </row>
    <row r="80" spans="1:12" s="19" customFormat="1" ht="31.5" x14ac:dyDescent="0.25">
      <c r="B80" s="68"/>
      <c r="C80" s="69"/>
      <c r="D80" s="70" t="s">
        <v>143</v>
      </c>
      <c r="E80" s="70" t="s">
        <v>425</v>
      </c>
      <c r="F80" s="71" t="s">
        <v>18</v>
      </c>
      <c r="G80" s="148"/>
      <c r="H80" s="72">
        <v>10</v>
      </c>
      <c r="I80" s="60"/>
      <c r="J80" s="73"/>
      <c r="K80" s="1"/>
    </row>
    <row r="81" spans="1:12" s="19" customFormat="1" ht="31.5" x14ac:dyDescent="0.25">
      <c r="B81" s="159"/>
      <c r="C81" s="122"/>
      <c r="D81" s="102" t="s">
        <v>544</v>
      </c>
      <c r="E81" s="102" t="s">
        <v>426</v>
      </c>
      <c r="F81" s="103" t="s">
        <v>654</v>
      </c>
      <c r="G81" s="335"/>
      <c r="H81" s="205">
        <v>10</v>
      </c>
      <c r="I81" s="117"/>
      <c r="J81" s="199"/>
      <c r="K81" s="1"/>
    </row>
    <row r="82" spans="1:12" s="11" customFormat="1" ht="15.75" x14ac:dyDescent="0.25">
      <c r="B82" s="119"/>
      <c r="C82" s="379" t="s">
        <v>849</v>
      </c>
      <c r="D82" s="379"/>
      <c r="E82" s="379"/>
      <c r="F82" s="379"/>
      <c r="G82" s="379"/>
      <c r="H82" s="379"/>
      <c r="I82" s="379"/>
      <c r="J82" s="380"/>
      <c r="K82" s="1"/>
    </row>
    <row r="83" spans="1:12" s="19" customFormat="1" x14ac:dyDescent="0.25">
      <c r="B83" s="68"/>
      <c r="C83" s="69"/>
      <c r="D83" s="70" t="s">
        <v>142</v>
      </c>
      <c r="E83" s="70" t="s">
        <v>1574</v>
      </c>
      <c r="F83" s="71" t="s">
        <v>5</v>
      </c>
      <c r="G83" s="148"/>
      <c r="H83" s="72">
        <v>10</v>
      </c>
      <c r="I83" s="60"/>
      <c r="J83" s="73"/>
      <c r="K83" s="1"/>
    </row>
    <row r="84" spans="1:12" s="19" customFormat="1" ht="31.5" x14ac:dyDescent="0.25">
      <c r="B84" s="200"/>
      <c r="C84" s="201"/>
      <c r="D84" s="14" t="s">
        <v>545</v>
      </c>
      <c r="E84" s="14" t="s">
        <v>1577</v>
      </c>
      <c r="F84" s="15" t="s">
        <v>5</v>
      </c>
      <c r="G84" s="91"/>
      <c r="H84" s="175">
        <v>10</v>
      </c>
      <c r="I84" s="60"/>
      <c r="J84" s="73"/>
      <c r="K84" s="1"/>
    </row>
    <row r="85" spans="1:12" s="19" customFormat="1" ht="60" customHeight="1" x14ac:dyDescent="0.25">
      <c r="B85" s="74"/>
      <c r="C85" s="75"/>
      <c r="D85" s="76" t="s">
        <v>546</v>
      </c>
      <c r="E85" s="76" t="s">
        <v>1575</v>
      </c>
      <c r="F85" s="77" t="s">
        <v>5</v>
      </c>
      <c r="G85" s="134" t="s">
        <v>1573</v>
      </c>
      <c r="H85" s="78">
        <v>10</v>
      </c>
      <c r="I85" s="60"/>
      <c r="J85" s="73"/>
      <c r="K85" s="1"/>
    </row>
    <row r="86" spans="1:12" s="19" customFormat="1" ht="19.5" thickBot="1" x14ac:dyDescent="0.3">
      <c r="B86" s="79"/>
      <c r="C86" s="80"/>
      <c r="D86" s="53" t="s">
        <v>674</v>
      </c>
      <c r="E86" s="53" t="s">
        <v>1576</v>
      </c>
      <c r="F86" s="54" t="s">
        <v>5</v>
      </c>
      <c r="G86" s="129"/>
      <c r="H86" s="81">
        <v>10</v>
      </c>
      <c r="I86" s="82"/>
      <c r="J86" s="83"/>
      <c r="K86" s="1"/>
    </row>
    <row r="87" spans="1:12" s="9" customFormat="1" ht="16.5" thickBot="1" x14ac:dyDescent="0.3">
      <c r="B87" s="357" t="s">
        <v>1578</v>
      </c>
      <c r="C87" s="358"/>
      <c r="D87" s="358"/>
      <c r="E87" s="358"/>
      <c r="F87" s="358"/>
      <c r="G87" s="358"/>
      <c r="H87" s="358"/>
      <c r="I87" s="358"/>
      <c r="J87" s="359"/>
      <c r="K87" s="1"/>
      <c r="L87" s="8"/>
    </row>
    <row r="88" spans="1:12" s="11" customFormat="1" ht="15.75" x14ac:dyDescent="0.25">
      <c r="B88" s="50"/>
      <c r="C88" s="385" t="s">
        <v>851</v>
      </c>
      <c r="D88" s="385"/>
      <c r="E88" s="385"/>
      <c r="F88" s="385"/>
      <c r="G88" s="385"/>
      <c r="H88" s="385"/>
      <c r="I88" s="385"/>
      <c r="J88" s="386"/>
      <c r="K88" s="1"/>
    </row>
    <row r="89" spans="1:12" s="19" customFormat="1" ht="47.25" x14ac:dyDescent="0.25">
      <c r="A89" s="204"/>
      <c r="B89" s="84"/>
      <c r="C89" s="85"/>
      <c r="D89" s="70" t="s">
        <v>147</v>
      </c>
      <c r="E89" s="70" t="s">
        <v>454</v>
      </c>
      <c r="F89" s="71" t="s">
        <v>19</v>
      </c>
      <c r="G89" s="332" t="s">
        <v>1579</v>
      </c>
      <c r="H89" s="72">
        <v>10</v>
      </c>
      <c r="I89" s="60"/>
      <c r="J89" s="73"/>
      <c r="K89" s="1"/>
    </row>
    <row r="90" spans="1:12" s="19" customFormat="1" ht="31.5" x14ac:dyDescent="0.25">
      <c r="B90" s="200"/>
      <c r="C90" s="201"/>
      <c r="D90" s="14" t="s">
        <v>547</v>
      </c>
      <c r="E90" s="14" t="s">
        <v>453</v>
      </c>
      <c r="F90" s="15" t="s">
        <v>19</v>
      </c>
      <c r="G90" s="91"/>
      <c r="H90" s="175">
        <v>10</v>
      </c>
      <c r="I90" s="60"/>
      <c r="J90" s="73"/>
      <c r="K90" s="1"/>
    </row>
    <row r="91" spans="1:12" s="19" customFormat="1" x14ac:dyDescent="0.25">
      <c r="B91" s="200"/>
      <c r="C91" s="201"/>
      <c r="D91" s="14" t="s">
        <v>548</v>
      </c>
      <c r="E91" s="14" t="s">
        <v>1581</v>
      </c>
      <c r="F91" s="15" t="s">
        <v>19</v>
      </c>
      <c r="G91" s="91"/>
      <c r="H91" s="175">
        <v>10</v>
      </c>
      <c r="I91" s="60"/>
      <c r="J91" s="73"/>
      <c r="K91" s="1"/>
    </row>
    <row r="92" spans="1:12" s="19" customFormat="1" x14ac:dyDescent="0.25">
      <c r="B92" s="198"/>
      <c r="C92" s="189"/>
      <c r="D92" s="102" t="s">
        <v>549</v>
      </c>
      <c r="E92" s="102" t="s">
        <v>1580</v>
      </c>
      <c r="F92" s="103" t="s">
        <v>19</v>
      </c>
      <c r="G92" s="123"/>
      <c r="H92" s="205">
        <v>10</v>
      </c>
      <c r="I92" s="117"/>
      <c r="J92" s="199"/>
      <c r="K92" s="1"/>
    </row>
    <row r="93" spans="1:12" s="11" customFormat="1" ht="15.75" x14ac:dyDescent="0.25">
      <c r="B93" s="119"/>
      <c r="C93" s="227" t="s">
        <v>852</v>
      </c>
      <c r="D93" s="227"/>
      <c r="E93" s="227"/>
      <c r="F93" s="227"/>
      <c r="G93" s="227"/>
      <c r="H93" s="227"/>
      <c r="I93" s="227"/>
      <c r="J93" s="349"/>
      <c r="K93" s="1"/>
    </row>
    <row r="94" spans="1:12" s="19" customFormat="1" ht="31.5" x14ac:dyDescent="0.25">
      <c r="B94" s="68"/>
      <c r="C94" s="69"/>
      <c r="D94" s="70" t="s">
        <v>146</v>
      </c>
      <c r="E94" s="70" t="s">
        <v>452</v>
      </c>
      <c r="F94" s="71" t="s">
        <v>19</v>
      </c>
      <c r="G94" s="148"/>
      <c r="H94" s="72">
        <v>10</v>
      </c>
      <c r="I94" s="60"/>
      <c r="J94" s="73"/>
      <c r="K94" s="1"/>
    </row>
    <row r="95" spans="1:12" s="11" customFormat="1" ht="15.75" x14ac:dyDescent="0.25">
      <c r="B95" s="119"/>
      <c r="C95" s="379" t="s">
        <v>853</v>
      </c>
      <c r="D95" s="379"/>
      <c r="E95" s="379"/>
      <c r="F95" s="379"/>
      <c r="G95" s="379"/>
      <c r="H95" s="379"/>
      <c r="I95" s="379"/>
      <c r="J95" s="380"/>
      <c r="K95" s="1"/>
    </row>
    <row r="96" spans="1:12" s="19" customFormat="1" ht="32.25" thickBot="1" x14ac:dyDescent="0.3">
      <c r="B96" s="206"/>
      <c r="C96" s="207"/>
      <c r="D96" s="87" t="s">
        <v>145</v>
      </c>
      <c r="E96" s="87" t="s">
        <v>1582</v>
      </c>
      <c r="F96" s="88" t="s">
        <v>19</v>
      </c>
      <c r="G96" s="336"/>
      <c r="H96" s="89">
        <v>10</v>
      </c>
      <c r="I96" s="82"/>
      <c r="J96" s="83"/>
      <c r="K96" s="1"/>
    </row>
    <row r="97" spans="2:12" ht="19.5" thickBot="1" x14ac:dyDescent="0.35"/>
    <row r="98" spans="2:12" ht="19.5" thickBot="1" x14ac:dyDescent="0.3">
      <c r="B98" s="375" t="s">
        <v>692</v>
      </c>
      <c r="C98" s="383"/>
      <c r="D98" s="383"/>
      <c r="E98" s="383"/>
      <c r="F98" s="383"/>
      <c r="G98" s="383"/>
      <c r="H98" s="383"/>
      <c r="I98" s="383"/>
      <c r="J98" s="384"/>
    </row>
    <row r="99" spans="2:12" s="9" customFormat="1" ht="16.5" thickBot="1" x14ac:dyDescent="0.3">
      <c r="B99" s="357" t="s">
        <v>693</v>
      </c>
      <c r="C99" s="358"/>
      <c r="D99" s="358"/>
      <c r="E99" s="358"/>
      <c r="F99" s="358"/>
      <c r="G99" s="358"/>
      <c r="H99" s="358"/>
      <c r="I99" s="358"/>
      <c r="J99" s="359"/>
      <c r="K99" s="1"/>
      <c r="L99" s="8"/>
    </row>
    <row r="100" spans="2:12" s="11" customFormat="1" ht="15.75" x14ac:dyDescent="0.25">
      <c r="B100" s="10"/>
      <c r="C100" s="374" t="s">
        <v>818</v>
      </c>
      <c r="D100" s="374"/>
      <c r="E100" s="374"/>
      <c r="F100" s="374"/>
      <c r="G100" s="374"/>
      <c r="H100" s="374"/>
      <c r="I100" s="374"/>
      <c r="J100" s="378"/>
      <c r="K100" s="1"/>
    </row>
    <row r="101" spans="2:12" s="19" customFormat="1" ht="63" x14ac:dyDescent="0.25">
      <c r="B101" s="12"/>
      <c r="C101" s="13"/>
      <c r="D101" s="14" t="s">
        <v>819</v>
      </c>
      <c r="E101" s="90" t="s">
        <v>458</v>
      </c>
      <c r="F101" s="15" t="s">
        <v>5</v>
      </c>
      <c r="G101" s="91" t="s">
        <v>1681</v>
      </c>
      <c r="H101" s="16">
        <v>10</v>
      </c>
      <c r="I101" s="17"/>
      <c r="J101" s="18"/>
      <c r="K101" s="1"/>
    </row>
    <row r="102" spans="2:12" ht="15.75" x14ac:dyDescent="0.25">
      <c r="B102" s="34"/>
      <c r="C102" s="353" t="s">
        <v>826</v>
      </c>
      <c r="D102" s="363"/>
      <c r="E102" s="363"/>
      <c r="F102" s="363"/>
      <c r="G102" s="363"/>
      <c r="H102" s="363"/>
      <c r="I102" s="363"/>
      <c r="J102" s="364"/>
    </row>
    <row r="103" spans="2:12" x14ac:dyDescent="0.25">
      <c r="B103" s="35"/>
      <c r="C103" s="36"/>
      <c r="D103" s="37" t="s">
        <v>820</v>
      </c>
      <c r="E103" s="92" t="s">
        <v>21</v>
      </c>
      <c r="F103" s="38" t="s">
        <v>5</v>
      </c>
      <c r="G103" s="387" t="s">
        <v>1662</v>
      </c>
      <c r="H103" s="39">
        <v>10</v>
      </c>
      <c r="I103" s="17"/>
      <c r="J103" s="40"/>
    </row>
    <row r="104" spans="2:12" ht="31.5" x14ac:dyDescent="0.25">
      <c r="B104" s="27"/>
      <c r="C104" s="28"/>
      <c r="D104" s="37" t="s">
        <v>821</v>
      </c>
      <c r="E104" s="52" t="s">
        <v>97</v>
      </c>
      <c r="F104" s="38" t="s">
        <v>5</v>
      </c>
      <c r="G104" s="388"/>
      <c r="H104" s="16">
        <v>10</v>
      </c>
      <c r="I104" s="32"/>
      <c r="J104" s="33"/>
    </row>
    <row r="105" spans="2:12" ht="31.5" x14ac:dyDescent="0.25">
      <c r="B105" s="27"/>
      <c r="C105" s="28"/>
      <c r="D105" s="37" t="s">
        <v>822</v>
      </c>
      <c r="E105" s="52" t="s">
        <v>98</v>
      </c>
      <c r="F105" s="38" t="s">
        <v>5</v>
      </c>
      <c r="G105" s="388"/>
      <c r="H105" s="39">
        <v>10</v>
      </c>
      <c r="I105" s="32"/>
      <c r="J105" s="33"/>
    </row>
    <row r="106" spans="2:12" ht="31.5" x14ac:dyDescent="0.25">
      <c r="B106" s="27"/>
      <c r="C106" s="28"/>
      <c r="D106" s="37" t="s">
        <v>823</v>
      </c>
      <c r="E106" s="52" t="s">
        <v>1583</v>
      </c>
      <c r="F106" s="38" t="s">
        <v>5</v>
      </c>
      <c r="G106" s="389"/>
      <c r="H106" s="39">
        <v>10</v>
      </c>
      <c r="I106" s="32"/>
      <c r="J106" s="33"/>
    </row>
    <row r="107" spans="2:12" ht="108.75" customHeight="1" x14ac:dyDescent="0.25">
      <c r="B107" s="27"/>
      <c r="C107" s="28"/>
      <c r="D107" s="37" t="s">
        <v>824</v>
      </c>
      <c r="E107" s="52" t="s">
        <v>22</v>
      </c>
      <c r="F107" s="38" t="s">
        <v>5</v>
      </c>
      <c r="G107" s="94" t="s">
        <v>1663</v>
      </c>
      <c r="H107" s="39">
        <v>10</v>
      </c>
      <c r="I107" s="32"/>
      <c r="J107" s="58"/>
    </row>
    <row r="108" spans="2:12" x14ac:dyDescent="0.25">
      <c r="B108" s="27"/>
      <c r="C108" s="28"/>
      <c r="D108" s="37" t="s">
        <v>825</v>
      </c>
      <c r="E108" s="52" t="s">
        <v>1584</v>
      </c>
      <c r="F108" s="57" t="s">
        <v>5</v>
      </c>
      <c r="G108" s="94"/>
      <c r="H108" s="31">
        <v>10</v>
      </c>
      <c r="I108" s="60"/>
      <c r="J108" s="58"/>
    </row>
    <row r="109" spans="2:12" ht="15.75" x14ac:dyDescent="0.25">
      <c r="B109" s="34"/>
      <c r="C109" s="353" t="s">
        <v>827</v>
      </c>
      <c r="D109" s="353"/>
      <c r="E109" s="353"/>
      <c r="F109" s="353"/>
      <c r="G109" s="353"/>
      <c r="H109" s="353"/>
      <c r="I109" s="353"/>
      <c r="J109" s="354"/>
    </row>
    <row r="110" spans="2:12" x14ac:dyDescent="0.25">
      <c r="B110" s="35"/>
      <c r="C110" s="36"/>
      <c r="D110" s="47" t="s">
        <v>149</v>
      </c>
      <c r="E110" s="92" t="s">
        <v>115</v>
      </c>
      <c r="F110" s="38" t="s">
        <v>5</v>
      </c>
      <c r="G110" s="95"/>
      <c r="H110" s="39">
        <v>5</v>
      </c>
      <c r="I110" s="17"/>
      <c r="J110" s="40"/>
    </row>
    <row r="111" spans="2:12" ht="63" x14ac:dyDescent="0.25">
      <c r="B111" s="27"/>
      <c r="C111" s="28"/>
      <c r="D111" s="47" t="s">
        <v>150</v>
      </c>
      <c r="E111" s="52" t="s">
        <v>117</v>
      </c>
      <c r="F111" s="38" t="s">
        <v>5</v>
      </c>
      <c r="G111" s="94" t="s">
        <v>1664</v>
      </c>
      <c r="H111" s="39">
        <v>5</v>
      </c>
      <c r="I111" s="25"/>
      <c r="J111" s="33"/>
    </row>
    <row r="112" spans="2:12" x14ac:dyDescent="0.25">
      <c r="B112" s="27"/>
      <c r="C112" s="28"/>
      <c r="D112" s="47" t="s">
        <v>151</v>
      </c>
      <c r="E112" s="52" t="s">
        <v>1563</v>
      </c>
      <c r="F112" s="38" t="s">
        <v>5</v>
      </c>
      <c r="G112" s="94"/>
      <c r="H112" s="39">
        <v>5</v>
      </c>
      <c r="I112" s="60"/>
      <c r="J112" s="58"/>
    </row>
    <row r="113" spans="2:10" x14ac:dyDescent="0.25">
      <c r="B113" s="27"/>
      <c r="C113" s="28"/>
      <c r="D113" s="47" t="s">
        <v>152</v>
      </c>
      <c r="E113" s="52" t="s">
        <v>1585</v>
      </c>
      <c r="F113" s="38" t="s">
        <v>5</v>
      </c>
      <c r="G113" s="94"/>
      <c r="H113" s="39">
        <v>5</v>
      </c>
      <c r="I113" s="32"/>
      <c r="J113" s="33"/>
    </row>
    <row r="114" spans="2:10" x14ac:dyDescent="0.25">
      <c r="B114" s="27"/>
      <c r="C114" s="28"/>
      <c r="D114" s="47" t="s">
        <v>153</v>
      </c>
      <c r="E114" s="52" t="s">
        <v>20</v>
      </c>
      <c r="F114" s="38" t="s">
        <v>5</v>
      </c>
      <c r="G114" s="94"/>
      <c r="H114" s="39">
        <v>5</v>
      </c>
      <c r="I114" s="32"/>
      <c r="J114" s="33"/>
    </row>
    <row r="115" spans="2:10" ht="30.75" customHeight="1" x14ac:dyDescent="0.25">
      <c r="B115" s="27"/>
      <c r="C115" s="28"/>
      <c r="D115" s="47" t="s">
        <v>154</v>
      </c>
      <c r="E115" s="52" t="s">
        <v>113</v>
      </c>
      <c r="F115" s="38" t="s">
        <v>5</v>
      </c>
      <c r="G115" s="94"/>
      <c r="H115" s="39">
        <v>5</v>
      </c>
      <c r="I115" s="32"/>
      <c r="J115" s="58"/>
    </row>
    <row r="116" spans="2:10" x14ac:dyDescent="0.25">
      <c r="B116" s="27"/>
      <c r="C116" s="28"/>
      <c r="D116" s="47" t="s">
        <v>155</v>
      </c>
      <c r="E116" s="52" t="s">
        <v>114</v>
      </c>
      <c r="F116" s="38" t="s">
        <v>5</v>
      </c>
      <c r="G116" s="94"/>
      <c r="H116" s="39">
        <v>5</v>
      </c>
      <c r="I116" s="32"/>
      <c r="J116" s="33"/>
    </row>
    <row r="117" spans="2:10" x14ac:dyDescent="0.25">
      <c r="B117" s="27"/>
      <c r="C117" s="28"/>
      <c r="D117" s="47" t="s">
        <v>156</v>
      </c>
      <c r="E117" s="52" t="s">
        <v>116</v>
      </c>
      <c r="F117" s="38" t="s">
        <v>5</v>
      </c>
      <c r="G117" s="94"/>
      <c r="H117" s="39">
        <v>5</v>
      </c>
      <c r="I117" s="32"/>
      <c r="J117" s="58"/>
    </row>
    <row r="118" spans="2:10" x14ac:dyDescent="0.25">
      <c r="B118" s="27"/>
      <c r="C118" s="28"/>
      <c r="D118" s="47" t="s">
        <v>157</v>
      </c>
      <c r="E118" s="52" t="s">
        <v>427</v>
      </c>
      <c r="F118" s="38" t="s">
        <v>5</v>
      </c>
      <c r="G118" s="94"/>
      <c r="H118" s="39">
        <v>5</v>
      </c>
      <c r="I118" s="32"/>
      <c r="J118" s="33"/>
    </row>
    <row r="119" spans="2:10" x14ac:dyDescent="0.25">
      <c r="B119" s="27"/>
      <c r="C119" s="28"/>
      <c r="D119" s="47" t="s">
        <v>158</v>
      </c>
      <c r="E119" s="52" t="s">
        <v>1586</v>
      </c>
      <c r="F119" s="38" t="s">
        <v>5</v>
      </c>
      <c r="G119" s="94"/>
      <c r="H119" s="39">
        <v>5</v>
      </c>
      <c r="I119" s="32"/>
      <c r="J119" s="33"/>
    </row>
    <row r="120" spans="2:10" ht="15.75" x14ac:dyDescent="0.25">
      <c r="B120" s="34"/>
      <c r="C120" s="353" t="s">
        <v>828</v>
      </c>
      <c r="D120" s="363"/>
      <c r="E120" s="363"/>
      <c r="F120" s="363"/>
      <c r="G120" s="363"/>
      <c r="H120" s="363"/>
      <c r="I120" s="363"/>
      <c r="J120" s="364"/>
    </row>
    <row r="121" spans="2:10" ht="31.5" x14ac:dyDescent="0.25">
      <c r="B121" s="35"/>
      <c r="C121" s="36"/>
      <c r="D121" s="47" t="s">
        <v>148</v>
      </c>
      <c r="E121" s="92" t="s">
        <v>1587</v>
      </c>
      <c r="F121" s="38" t="s">
        <v>5</v>
      </c>
      <c r="G121" s="95"/>
      <c r="H121" s="39">
        <v>5</v>
      </c>
      <c r="I121" s="32"/>
      <c r="J121" s="40"/>
    </row>
    <row r="122" spans="2:10" ht="15.75" x14ac:dyDescent="0.25">
      <c r="B122" s="34"/>
      <c r="C122" s="353" t="s">
        <v>1588</v>
      </c>
      <c r="D122" s="363"/>
      <c r="E122" s="363"/>
      <c r="F122" s="363"/>
      <c r="G122" s="363"/>
      <c r="H122" s="363"/>
      <c r="I122" s="363"/>
      <c r="J122" s="364"/>
    </row>
    <row r="123" spans="2:10" ht="31.5" x14ac:dyDescent="0.25">
      <c r="B123" s="35"/>
      <c r="C123" s="36"/>
      <c r="D123" s="47" t="s">
        <v>161</v>
      </c>
      <c r="E123" s="92" t="s">
        <v>1682</v>
      </c>
      <c r="F123" s="38" t="s">
        <v>5</v>
      </c>
      <c r="G123" s="95" t="s">
        <v>1683</v>
      </c>
      <c r="H123" s="39">
        <v>10</v>
      </c>
      <c r="I123" s="32"/>
      <c r="J123" s="40"/>
    </row>
    <row r="124" spans="2:10" ht="15.75" x14ac:dyDescent="0.25">
      <c r="B124" s="34"/>
      <c r="C124" s="353" t="s">
        <v>830</v>
      </c>
      <c r="D124" s="363"/>
      <c r="E124" s="363"/>
      <c r="F124" s="363"/>
      <c r="G124" s="363"/>
      <c r="H124" s="363"/>
      <c r="I124" s="363"/>
      <c r="J124" s="364"/>
    </row>
    <row r="125" spans="2:10" ht="31.5" x14ac:dyDescent="0.25">
      <c r="B125" s="35"/>
      <c r="C125" s="36"/>
      <c r="D125" s="47" t="s">
        <v>160</v>
      </c>
      <c r="E125" s="92" t="s">
        <v>1589</v>
      </c>
      <c r="F125" s="38" t="s">
        <v>5</v>
      </c>
      <c r="G125" s="95"/>
      <c r="H125" s="39">
        <v>10</v>
      </c>
      <c r="I125" s="32"/>
      <c r="J125" s="40"/>
    </row>
    <row r="126" spans="2:10" ht="15.75" x14ac:dyDescent="0.25">
      <c r="B126" s="34"/>
      <c r="C126" s="353" t="s">
        <v>831</v>
      </c>
      <c r="D126" s="363"/>
      <c r="E126" s="363"/>
      <c r="F126" s="363"/>
      <c r="G126" s="363"/>
      <c r="H126" s="363"/>
      <c r="I126" s="363"/>
      <c r="J126" s="364"/>
    </row>
    <row r="127" spans="2:10" ht="47.25" x14ac:dyDescent="0.25">
      <c r="B127" s="35"/>
      <c r="C127" s="36"/>
      <c r="D127" s="47" t="s">
        <v>159</v>
      </c>
      <c r="E127" s="92" t="s">
        <v>550</v>
      </c>
      <c r="F127" s="38" t="s">
        <v>5</v>
      </c>
      <c r="G127" s="95" t="s">
        <v>455</v>
      </c>
      <c r="H127" s="39">
        <v>20</v>
      </c>
      <c r="I127" s="32"/>
      <c r="J127" s="40"/>
    </row>
    <row r="128" spans="2:10" ht="15.75" x14ac:dyDescent="0.25">
      <c r="B128" s="34"/>
      <c r="C128" s="353" t="s">
        <v>832</v>
      </c>
      <c r="D128" s="353"/>
      <c r="E128" s="353"/>
      <c r="F128" s="353"/>
      <c r="G128" s="353"/>
      <c r="H128" s="353"/>
      <c r="I128" s="353"/>
      <c r="J128" s="354"/>
    </row>
    <row r="129" spans="1:12" ht="31.5" x14ac:dyDescent="0.25">
      <c r="B129" s="35"/>
      <c r="C129" s="36"/>
      <c r="D129" s="47" t="s">
        <v>162</v>
      </c>
      <c r="E129" s="92" t="s">
        <v>655</v>
      </c>
      <c r="F129" s="38"/>
      <c r="G129" s="95" t="s">
        <v>1590</v>
      </c>
      <c r="H129" s="39">
        <v>20</v>
      </c>
      <c r="I129" s="32"/>
      <c r="J129" s="40"/>
    </row>
    <row r="130" spans="1:12" ht="31.5" x14ac:dyDescent="0.25">
      <c r="B130" s="27"/>
      <c r="C130" s="28"/>
      <c r="D130" s="47" t="s">
        <v>163</v>
      </c>
      <c r="E130" s="52" t="s">
        <v>1685</v>
      </c>
      <c r="F130" s="38"/>
      <c r="G130" s="94"/>
      <c r="H130" s="39">
        <v>5</v>
      </c>
      <c r="I130" s="25"/>
      <c r="J130" s="58"/>
    </row>
    <row r="131" spans="1:12" x14ac:dyDescent="0.25">
      <c r="B131" s="27"/>
      <c r="C131" s="28"/>
      <c r="D131" s="47" t="s">
        <v>833</v>
      </c>
      <c r="E131" s="52" t="s">
        <v>1400</v>
      </c>
      <c r="F131" s="38"/>
      <c r="G131" s="94"/>
      <c r="H131" s="39">
        <v>5</v>
      </c>
      <c r="I131" s="25"/>
      <c r="J131" s="33"/>
    </row>
    <row r="132" spans="1:12" x14ac:dyDescent="0.25">
      <c r="B132" s="27"/>
      <c r="C132" s="28"/>
      <c r="D132" s="47" t="s">
        <v>834</v>
      </c>
      <c r="E132" s="52" t="s">
        <v>1401</v>
      </c>
      <c r="F132" s="38"/>
      <c r="G132" s="94"/>
      <c r="H132" s="39">
        <v>5</v>
      </c>
      <c r="I132" s="25"/>
      <c r="J132" s="33"/>
    </row>
    <row r="133" spans="1:12" x14ac:dyDescent="0.25">
      <c r="B133" s="27"/>
      <c r="C133" s="28"/>
      <c r="D133" s="47" t="s">
        <v>835</v>
      </c>
      <c r="E133" s="52" t="s">
        <v>1402</v>
      </c>
      <c r="F133" s="38"/>
      <c r="G133" s="94"/>
      <c r="H133" s="39">
        <v>5</v>
      </c>
      <c r="I133" s="25"/>
      <c r="J133" s="58"/>
    </row>
    <row r="134" spans="1:12" x14ac:dyDescent="0.25">
      <c r="B134" s="27"/>
      <c r="C134" s="28"/>
      <c r="D134" s="47" t="s">
        <v>836</v>
      </c>
      <c r="E134" s="52" t="s">
        <v>1403</v>
      </c>
      <c r="F134" s="38"/>
      <c r="G134" s="94" t="s">
        <v>1684</v>
      </c>
      <c r="H134" s="39">
        <v>5</v>
      </c>
      <c r="I134" s="25"/>
      <c r="J134" s="33"/>
    </row>
    <row r="135" spans="1:12" ht="19.5" thickBot="1" x14ac:dyDescent="0.3">
      <c r="B135" s="27"/>
      <c r="C135" s="28"/>
      <c r="D135" s="47" t="s">
        <v>837</v>
      </c>
      <c r="E135" s="52" t="s">
        <v>1404</v>
      </c>
      <c r="F135" s="38"/>
      <c r="G135" s="94"/>
      <c r="H135" s="39">
        <v>5</v>
      </c>
      <c r="I135" s="25"/>
      <c r="J135" s="58"/>
    </row>
    <row r="136" spans="1:12" ht="16.5" thickBot="1" x14ac:dyDescent="0.3">
      <c r="B136" s="357" t="s">
        <v>1130</v>
      </c>
      <c r="C136" s="358"/>
      <c r="D136" s="358"/>
      <c r="E136" s="358"/>
      <c r="F136" s="358"/>
      <c r="G136" s="358"/>
      <c r="H136" s="358"/>
      <c r="I136" s="358"/>
      <c r="J136" s="359"/>
    </row>
    <row r="137" spans="1:12" s="9" customFormat="1" ht="15.75" x14ac:dyDescent="0.25">
      <c r="A137" s="1"/>
      <c r="B137" s="34"/>
      <c r="C137" s="353" t="s">
        <v>1131</v>
      </c>
      <c r="D137" s="363"/>
      <c r="E137" s="363"/>
      <c r="F137" s="363"/>
      <c r="G137" s="363"/>
      <c r="H137" s="363"/>
      <c r="I137" s="363"/>
      <c r="J137" s="364"/>
      <c r="K137" s="1"/>
      <c r="L137" s="8"/>
    </row>
    <row r="138" spans="1:12" s="11" customFormat="1" ht="63" x14ac:dyDescent="0.25">
      <c r="B138" s="27"/>
      <c r="C138" s="28"/>
      <c r="D138" s="47" t="s">
        <v>168</v>
      </c>
      <c r="E138" s="52" t="s">
        <v>656</v>
      </c>
      <c r="F138" s="38" t="s">
        <v>5</v>
      </c>
      <c r="G138" s="94"/>
      <c r="H138" s="39">
        <v>5</v>
      </c>
      <c r="I138" s="32"/>
      <c r="J138" s="58"/>
      <c r="K138" s="1"/>
    </row>
    <row r="139" spans="1:12" s="19" customFormat="1" ht="15.75" x14ac:dyDescent="0.25">
      <c r="A139" s="1"/>
      <c r="B139" s="34"/>
      <c r="C139" s="353" t="s">
        <v>1132</v>
      </c>
      <c r="D139" s="363"/>
      <c r="E139" s="363"/>
      <c r="F139" s="363"/>
      <c r="G139" s="363"/>
      <c r="H139" s="363"/>
      <c r="I139" s="363"/>
      <c r="J139" s="364"/>
      <c r="K139" s="1"/>
    </row>
    <row r="140" spans="1:12" ht="31.5" x14ac:dyDescent="0.25">
      <c r="B140" s="35"/>
      <c r="C140" s="36"/>
      <c r="D140" s="47" t="s">
        <v>166</v>
      </c>
      <c r="E140" s="92" t="s">
        <v>23</v>
      </c>
      <c r="F140" s="38" t="s">
        <v>5</v>
      </c>
      <c r="G140" s="95"/>
      <c r="H140" s="39">
        <v>5</v>
      </c>
      <c r="I140" s="32"/>
      <c r="J140" s="40"/>
    </row>
    <row r="141" spans="1:12" ht="27.75" customHeight="1" x14ac:dyDescent="0.25">
      <c r="B141" s="27"/>
      <c r="C141" s="28"/>
      <c r="D141" s="47" t="s">
        <v>167</v>
      </c>
      <c r="E141" s="52" t="s">
        <v>1591</v>
      </c>
      <c r="F141" s="38" t="s">
        <v>5</v>
      </c>
      <c r="G141" s="94"/>
      <c r="H141" s="39">
        <v>5</v>
      </c>
      <c r="I141" s="32"/>
      <c r="J141" s="33"/>
    </row>
    <row r="142" spans="1:12" x14ac:dyDescent="0.25">
      <c r="B142" s="27"/>
      <c r="C142" s="28"/>
      <c r="D142" s="47" t="s">
        <v>551</v>
      </c>
      <c r="E142" s="52" t="s">
        <v>456</v>
      </c>
      <c r="F142" s="38" t="s">
        <v>5</v>
      </c>
      <c r="G142" s="94"/>
      <c r="H142" s="39">
        <v>5</v>
      </c>
      <c r="I142" s="32"/>
      <c r="J142" s="58"/>
    </row>
    <row r="143" spans="1:12" x14ac:dyDescent="0.25">
      <c r="B143" s="27"/>
      <c r="C143" s="28"/>
      <c r="D143" s="47" t="s">
        <v>552</v>
      </c>
      <c r="E143" s="52" t="s">
        <v>1592</v>
      </c>
      <c r="F143" s="38" t="s">
        <v>5</v>
      </c>
      <c r="G143" s="94"/>
      <c r="H143" s="39">
        <v>5</v>
      </c>
      <c r="I143" s="32"/>
      <c r="J143" s="33"/>
    </row>
    <row r="144" spans="1:12" x14ac:dyDescent="0.25">
      <c r="B144" s="27"/>
      <c r="C144" s="28"/>
      <c r="D144" s="47" t="s">
        <v>553</v>
      </c>
      <c r="E144" s="52" t="s">
        <v>1593</v>
      </c>
      <c r="F144" s="38" t="s">
        <v>5</v>
      </c>
      <c r="G144" s="94"/>
      <c r="H144" s="39">
        <v>5</v>
      </c>
      <c r="I144" s="32"/>
      <c r="J144" s="33"/>
    </row>
    <row r="145" spans="1:12" ht="29.25" customHeight="1" x14ac:dyDescent="0.25">
      <c r="B145" s="27"/>
      <c r="C145" s="28"/>
      <c r="D145" s="47" t="s">
        <v>554</v>
      </c>
      <c r="E145" s="52" t="s">
        <v>1665</v>
      </c>
      <c r="F145" s="38" t="s">
        <v>5</v>
      </c>
      <c r="G145" s="94"/>
      <c r="H145" s="39">
        <v>5</v>
      </c>
      <c r="I145" s="32"/>
      <c r="J145" s="58"/>
    </row>
    <row r="146" spans="1:12" ht="31.5" x14ac:dyDescent="0.25">
      <c r="B146" s="27"/>
      <c r="C146" s="28"/>
      <c r="D146" s="47" t="s">
        <v>555</v>
      </c>
      <c r="E146" s="52" t="s">
        <v>1666</v>
      </c>
      <c r="F146" s="38" t="s">
        <v>5</v>
      </c>
      <c r="G146" s="94"/>
      <c r="H146" s="39">
        <v>5</v>
      </c>
      <c r="I146" s="32"/>
      <c r="J146" s="33"/>
    </row>
    <row r="147" spans="1:12" ht="31.5" x14ac:dyDescent="0.25">
      <c r="B147" s="27"/>
      <c r="C147" s="28"/>
      <c r="D147" s="47" t="s">
        <v>556</v>
      </c>
      <c r="E147" s="52" t="s">
        <v>1667</v>
      </c>
      <c r="F147" s="38" t="s">
        <v>5</v>
      </c>
      <c r="G147" s="94"/>
      <c r="H147" s="39">
        <v>5</v>
      </c>
      <c r="I147" s="32"/>
      <c r="J147" s="58"/>
    </row>
    <row r="148" spans="1:12" ht="31.5" x14ac:dyDescent="0.25">
      <c r="B148" s="20"/>
      <c r="C148" s="21"/>
      <c r="D148" s="47" t="s">
        <v>557</v>
      </c>
      <c r="E148" s="96" t="s">
        <v>1668</v>
      </c>
      <c r="F148" s="38" t="s">
        <v>5</v>
      </c>
      <c r="G148" s="96"/>
      <c r="H148" s="39">
        <v>5</v>
      </c>
      <c r="I148" s="32"/>
      <c r="J148" s="58"/>
    </row>
    <row r="149" spans="1:12" x14ac:dyDescent="0.25">
      <c r="B149" s="35"/>
      <c r="C149" s="36"/>
      <c r="D149" s="47" t="s">
        <v>558</v>
      </c>
      <c r="E149" s="92" t="s">
        <v>657</v>
      </c>
      <c r="F149" s="38" t="s">
        <v>5</v>
      </c>
      <c r="G149" s="95"/>
      <c r="H149" s="39">
        <v>5</v>
      </c>
      <c r="I149" s="32"/>
      <c r="J149" s="40"/>
    </row>
    <row r="150" spans="1:12" ht="15.75" x14ac:dyDescent="0.25">
      <c r="B150" s="34"/>
      <c r="C150" s="353" t="s">
        <v>1133</v>
      </c>
      <c r="D150" s="363"/>
      <c r="E150" s="363"/>
      <c r="F150" s="363"/>
      <c r="G150" s="363"/>
      <c r="H150" s="363"/>
      <c r="I150" s="363"/>
      <c r="J150" s="364"/>
    </row>
    <row r="151" spans="1:12" x14ac:dyDescent="0.25">
      <c r="B151" s="27"/>
      <c r="C151" s="28"/>
      <c r="D151" s="47" t="s">
        <v>164</v>
      </c>
      <c r="E151" s="52" t="s">
        <v>24</v>
      </c>
      <c r="F151" s="38" t="s">
        <v>5</v>
      </c>
      <c r="G151" s="94"/>
      <c r="H151" s="39">
        <v>5</v>
      </c>
      <c r="I151" s="32"/>
      <c r="J151" s="33"/>
    </row>
    <row r="152" spans="1:12" x14ac:dyDescent="0.25">
      <c r="B152" s="27"/>
      <c r="C152" s="28"/>
      <c r="D152" s="47" t="s">
        <v>165</v>
      </c>
      <c r="E152" s="52" t="s">
        <v>457</v>
      </c>
      <c r="F152" s="38" t="s">
        <v>5</v>
      </c>
      <c r="G152" s="94"/>
      <c r="H152" s="39">
        <v>5</v>
      </c>
      <c r="I152" s="32"/>
      <c r="J152" s="58"/>
    </row>
    <row r="153" spans="1:12" ht="19.5" thickBot="1" x14ac:dyDescent="0.3">
      <c r="B153" s="20"/>
      <c r="C153" s="21"/>
      <c r="D153" s="47" t="s">
        <v>1134</v>
      </c>
      <c r="E153" s="96" t="s">
        <v>25</v>
      </c>
      <c r="F153" s="38" t="s">
        <v>5</v>
      </c>
      <c r="G153" s="96"/>
      <c r="H153" s="39">
        <v>5</v>
      </c>
      <c r="I153" s="32"/>
      <c r="J153" s="58"/>
    </row>
    <row r="154" spans="1:12" s="9" customFormat="1" ht="16.5" thickBot="1" x14ac:dyDescent="0.3">
      <c r="A154" s="1"/>
      <c r="B154" s="357" t="s">
        <v>1135</v>
      </c>
      <c r="C154" s="358"/>
      <c r="D154" s="358"/>
      <c r="E154" s="358"/>
      <c r="F154" s="358"/>
      <c r="G154" s="358"/>
      <c r="H154" s="358"/>
      <c r="I154" s="358"/>
      <c r="J154" s="359"/>
      <c r="K154" s="1"/>
      <c r="L154" s="8"/>
    </row>
    <row r="155" spans="1:12" ht="15.75" x14ac:dyDescent="0.25">
      <c r="B155" s="34"/>
      <c r="C155" s="353" t="s">
        <v>1136</v>
      </c>
      <c r="D155" s="363"/>
      <c r="E155" s="363"/>
      <c r="F155" s="363"/>
      <c r="G155" s="363"/>
      <c r="H155" s="363"/>
      <c r="I155" s="363"/>
      <c r="J155" s="364"/>
    </row>
    <row r="156" spans="1:12" ht="31.5" x14ac:dyDescent="0.25">
      <c r="B156" s="20"/>
      <c r="C156" s="21"/>
      <c r="D156" s="47" t="s">
        <v>173</v>
      </c>
      <c r="E156" s="96" t="s">
        <v>1594</v>
      </c>
      <c r="F156" s="38" t="s">
        <v>9</v>
      </c>
      <c r="G156" s="96"/>
      <c r="H156" s="39">
        <v>5</v>
      </c>
      <c r="I156" s="32"/>
      <c r="J156" s="58"/>
    </row>
    <row r="157" spans="1:12" x14ac:dyDescent="0.25">
      <c r="B157" s="35"/>
      <c r="C157" s="36"/>
      <c r="D157" s="47" t="s">
        <v>172</v>
      </c>
      <c r="E157" s="92" t="s">
        <v>460</v>
      </c>
      <c r="F157" s="38" t="s">
        <v>5</v>
      </c>
      <c r="G157" s="95"/>
      <c r="H157" s="39">
        <v>5</v>
      </c>
      <c r="I157" s="32"/>
      <c r="J157" s="40"/>
    </row>
    <row r="158" spans="1:12" x14ac:dyDescent="0.25">
      <c r="B158" s="35"/>
      <c r="C158" s="36"/>
      <c r="D158" s="47" t="s">
        <v>559</v>
      </c>
      <c r="E158" s="92" t="s">
        <v>459</v>
      </c>
      <c r="F158" s="38" t="s">
        <v>5</v>
      </c>
      <c r="G158" s="95"/>
      <c r="H158" s="39">
        <v>5</v>
      </c>
      <c r="I158" s="32"/>
      <c r="J158" s="40"/>
    </row>
    <row r="159" spans="1:12" ht="15.75" x14ac:dyDescent="0.25">
      <c r="B159" s="34"/>
      <c r="C159" s="353" t="s">
        <v>1137</v>
      </c>
      <c r="D159" s="363"/>
      <c r="E159" s="363"/>
      <c r="F159" s="363"/>
      <c r="G159" s="363"/>
      <c r="H159" s="363"/>
      <c r="I159" s="363"/>
      <c r="J159" s="364"/>
    </row>
    <row r="160" spans="1:12" ht="31.5" x14ac:dyDescent="0.25">
      <c r="A160" s="9"/>
      <c r="B160" s="35"/>
      <c r="C160" s="36"/>
      <c r="D160" s="47" t="s">
        <v>171</v>
      </c>
      <c r="E160" s="92" t="s">
        <v>27</v>
      </c>
      <c r="F160" s="38" t="s">
        <v>1138</v>
      </c>
      <c r="G160" s="95"/>
      <c r="H160" s="39">
        <v>5</v>
      </c>
      <c r="I160" s="32"/>
      <c r="J160" s="40"/>
    </row>
    <row r="161" spans="1:12" ht="31.5" x14ac:dyDescent="0.25">
      <c r="B161" s="35"/>
      <c r="C161" s="36"/>
      <c r="D161" s="47" t="s">
        <v>170</v>
      </c>
      <c r="E161" s="92" t="s">
        <v>461</v>
      </c>
      <c r="F161" s="38" t="s">
        <v>33</v>
      </c>
      <c r="G161" s="95"/>
      <c r="H161" s="39">
        <v>5</v>
      </c>
      <c r="I161" s="32"/>
      <c r="J161" s="40"/>
    </row>
    <row r="162" spans="1:12" x14ac:dyDescent="0.25">
      <c r="B162" s="35"/>
      <c r="C162" s="36"/>
      <c r="D162" s="47" t="s">
        <v>560</v>
      </c>
      <c r="E162" s="92" t="s">
        <v>462</v>
      </c>
      <c r="F162" s="38" t="s">
        <v>5</v>
      </c>
      <c r="G162" s="95"/>
      <c r="H162" s="39">
        <v>5</v>
      </c>
      <c r="I162" s="32"/>
      <c r="J162" s="40"/>
    </row>
    <row r="163" spans="1:12" ht="31.5" x14ac:dyDescent="0.25">
      <c r="B163" s="35"/>
      <c r="C163" s="36"/>
      <c r="D163" s="47" t="s">
        <v>561</v>
      </c>
      <c r="E163" s="92" t="s">
        <v>463</v>
      </c>
      <c r="F163" s="38" t="s">
        <v>5</v>
      </c>
      <c r="G163" s="95"/>
      <c r="H163" s="39">
        <v>5</v>
      </c>
      <c r="I163" s="32"/>
      <c r="J163" s="40"/>
    </row>
    <row r="164" spans="1:12" ht="15.75" x14ac:dyDescent="0.25">
      <c r="B164" s="34"/>
      <c r="C164" s="353" t="s">
        <v>1139</v>
      </c>
      <c r="D164" s="363"/>
      <c r="E164" s="363"/>
      <c r="F164" s="363"/>
      <c r="G164" s="363"/>
      <c r="H164" s="363"/>
      <c r="I164" s="363"/>
      <c r="J164" s="364"/>
    </row>
    <row r="165" spans="1:12" s="9" customFormat="1" ht="31.5" x14ac:dyDescent="0.25">
      <c r="A165" s="1"/>
      <c r="B165" s="35"/>
      <c r="C165" s="36"/>
      <c r="D165" s="47" t="s">
        <v>169</v>
      </c>
      <c r="E165" s="92" t="s">
        <v>464</v>
      </c>
      <c r="F165" s="38" t="s">
        <v>17</v>
      </c>
      <c r="G165" s="95"/>
      <c r="H165" s="39">
        <v>5</v>
      </c>
      <c r="I165" s="32"/>
      <c r="J165" s="40"/>
      <c r="K165" s="1"/>
      <c r="L165" s="8"/>
    </row>
    <row r="166" spans="1:12" x14ac:dyDescent="0.25">
      <c r="B166" s="35"/>
      <c r="C166" s="36"/>
      <c r="D166" s="47" t="s">
        <v>562</v>
      </c>
      <c r="E166" s="92" t="s">
        <v>465</v>
      </c>
      <c r="F166" s="38" t="s">
        <v>5</v>
      </c>
      <c r="G166" s="95"/>
      <c r="H166" s="39">
        <v>5</v>
      </c>
      <c r="I166" s="32"/>
      <c r="J166" s="40"/>
    </row>
    <row r="167" spans="1:12" ht="32.25" thickBot="1" x14ac:dyDescent="0.3">
      <c r="B167" s="35"/>
      <c r="C167" s="36"/>
      <c r="D167" s="47" t="s">
        <v>563</v>
      </c>
      <c r="E167" s="92" t="s">
        <v>466</v>
      </c>
      <c r="F167" s="38" t="s">
        <v>5</v>
      </c>
      <c r="G167" s="95"/>
      <c r="H167" s="39">
        <v>5</v>
      </c>
      <c r="I167" s="32"/>
      <c r="J167" s="40"/>
    </row>
    <row r="168" spans="1:12" ht="16.5" thickBot="1" x14ac:dyDescent="0.3">
      <c r="B168" s="357" t="s">
        <v>1140</v>
      </c>
      <c r="C168" s="358"/>
      <c r="D168" s="358"/>
      <c r="E168" s="358"/>
      <c r="F168" s="358"/>
      <c r="G168" s="358"/>
      <c r="H168" s="358"/>
      <c r="I168" s="358"/>
      <c r="J168" s="359"/>
    </row>
    <row r="169" spans="1:12" ht="15.75" x14ac:dyDescent="0.25">
      <c r="B169" s="34"/>
      <c r="C169" s="353" t="s">
        <v>1141</v>
      </c>
      <c r="D169" s="363"/>
      <c r="E169" s="363"/>
      <c r="F169" s="363"/>
      <c r="G169" s="363"/>
      <c r="H169" s="363"/>
      <c r="I169" s="363"/>
      <c r="J169" s="364"/>
    </row>
    <row r="170" spans="1:12" ht="31.5" x14ac:dyDescent="0.25">
      <c r="B170" s="35"/>
      <c r="C170" s="36"/>
      <c r="D170" s="47" t="s">
        <v>183</v>
      </c>
      <c r="E170" s="92" t="s">
        <v>467</v>
      </c>
      <c r="F170" s="38" t="s">
        <v>33</v>
      </c>
      <c r="G170" s="95"/>
      <c r="H170" s="39">
        <v>20</v>
      </c>
      <c r="I170" s="32"/>
      <c r="J170" s="40"/>
    </row>
    <row r="171" spans="1:12" x14ac:dyDescent="0.25">
      <c r="B171" s="35"/>
      <c r="C171" s="36"/>
      <c r="D171" s="47" t="s">
        <v>564</v>
      </c>
      <c r="E171" s="92" t="s">
        <v>468</v>
      </c>
      <c r="F171" s="38" t="s">
        <v>33</v>
      </c>
      <c r="G171" s="95"/>
      <c r="H171" s="39">
        <v>10</v>
      </c>
      <c r="I171" s="32"/>
      <c r="J171" s="40"/>
    </row>
    <row r="172" spans="1:12" ht="15.75" x14ac:dyDescent="0.25">
      <c r="B172" s="34"/>
      <c r="C172" s="353" t="s">
        <v>1142</v>
      </c>
      <c r="D172" s="363"/>
      <c r="E172" s="363"/>
      <c r="F172" s="363"/>
      <c r="G172" s="363"/>
      <c r="H172" s="363"/>
      <c r="I172" s="363"/>
      <c r="J172" s="364"/>
    </row>
    <row r="173" spans="1:12" ht="31.5" x14ac:dyDescent="0.25">
      <c r="B173" s="35"/>
      <c r="C173" s="36"/>
      <c r="D173" s="47" t="s">
        <v>182</v>
      </c>
      <c r="E173" s="92" t="s">
        <v>672</v>
      </c>
      <c r="F173" s="38" t="s">
        <v>33</v>
      </c>
      <c r="G173" s="95"/>
      <c r="H173" s="39">
        <v>10</v>
      </c>
      <c r="I173" s="32"/>
      <c r="J173" s="40"/>
    </row>
    <row r="174" spans="1:12" ht="15.75" x14ac:dyDescent="0.25">
      <c r="B174" s="34"/>
      <c r="C174" s="353" t="s">
        <v>1595</v>
      </c>
      <c r="D174" s="353"/>
      <c r="E174" s="353"/>
      <c r="F174" s="353"/>
      <c r="G174" s="353"/>
      <c r="H174" s="353"/>
      <c r="I174" s="353"/>
      <c r="J174" s="354"/>
    </row>
    <row r="175" spans="1:12" ht="61.5" customHeight="1" x14ac:dyDescent="0.25">
      <c r="B175" s="35"/>
      <c r="C175" s="36"/>
      <c r="D175" s="47" t="s">
        <v>181</v>
      </c>
      <c r="E175" s="92" t="s">
        <v>1596</v>
      </c>
      <c r="F175" s="38" t="s">
        <v>1143</v>
      </c>
      <c r="G175" s="95"/>
      <c r="H175" s="39">
        <v>10</v>
      </c>
      <c r="I175" s="32"/>
      <c r="J175" s="40"/>
    </row>
    <row r="176" spans="1:12" ht="47.25" x14ac:dyDescent="0.25">
      <c r="B176" s="35"/>
      <c r="C176" s="36"/>
      <c r="D176" s="47" t="s">
        <v>565</v>
      </c>
      <c r="E176" s="92" t="s">
        <v>1564</v>
      </c>
      <c r="F176" s="38" t="s">
        <v>1143</v>
      </c>
      <c r="G176" s="95"/>
      <c r="H176" s="39">
        <v>10</v>
      </c>
      <c r="I176" s="32"/>
      <c r="J176" s="40"/>
    </row>
    <row r="177" spans="1:12" ht="47.25" x14ac:dyDescent="0.25">
      <c r="B177" s="35"/>
      <c r="C177" s="36"/>
      <c r="D177" s="47" t="s">
        <v>566</v>
      </c>
      <c r="E177" s="92" t="s">
        <v>1565</v>
      </c>
      <c r="F177" s="38" t="s">
        <v>1143</v>
      </c>
      <c r="G177" s="95"/>
      <c r="H177" s="39">
        <v>10</v>
      </c>
      <c r="I177" s="32"/>
      <c r="J177" s="40"/>
    </row>
    <row r="178" spans="1:12" ht="15.75" x14ac:dyDescent="0.25">
      <c r="B178" s="34"/>
      <c r="C178" s="353" t="s">
        <v>1144</v>
      </c>
      <c r="D178" s="353"/>
      <c r="E178" s="353"/>
      <c r="F178" s="353"/>
      <c r="G178" s="353"/>
      <c r="H178" s="353"/>
      <c r="I178" s="353"/>
      <c r="J178" s="354"/>
    </row>
    <row r="179" spans="1:12" x14ac:dyDescent="0.25">
      <c r="B179" s="35"/>
      <c r="C179" s="36"/>
      <c r="D179" s="47" t="s">
        <v>179</v>
      </c>
      <c r="E179" s="92" t="s">
        <v>469</v>
      </c>
      <c r="F179" s="38" t="s">
        <v>17</v>
      </c>
      <c r="G179" s="95"/>
      <c r="H179" s="39">
        <v>10</v>
      </c>
      <c r="I179" s="32"/>
      <c r="J179" s="40"/>
    </row>
    <row r="180" spans="1:12" ht="32.25" customHeight="1" x14ac:dyDescent="0.25">
      <c r="B180" s="35"/>
      <c r="C180" s="36"/>
      <c r="D180" s="47" t="s">
        <v>180</v>
      </c>
      <c r="E180" s="92" t="s">
        <v>471</v>
      </c>
      <c r="F180" s="38" t="s">
        <v>17</v>
      </c>
      <c r="G180" s="95"/>
      <c r="H180" s="39">
        <v>10</v>
      </c>
      <c r="I180" s="32"/>
      <c r="J180" s="40"/>
    </row>
    <row r="181" spans="1:12" x14ac:dyDescent="0.25">
      <c r="B181" s="35"/>
      <c r="C181" s="36"/>
      <c r="D181" s="47" t="s">
        <v>567</v>
      </c>
      <c r="E181" s="92" t="s">
        <v>29</v>
      </c>
      <c r="F181" s="38" t="s">
        <v>17</v>
      </c>
      <c r="G181" s="95"/>
      <c r="H181" s="39">
        <v>10</v>
      </c>
      <c r="I181" s="32"/>
      <c r="J181" s="40"/>
    </row>
    <row r="182" spans="1:12" ht="15.75" x14ac:dyDescent="0.25">
      <c r="B182" s="34"/>
      <c r="C182" s="353" t="s">
        <v>1145</v>
      </c>
      <c r="D182" s="363"/>
      <c r="E182" s="363"/>
      <c r="F182" s="363"/>
      <c r="G182" s="363"/>
      <c r="H182" s="363"/>
      <c r="I182" s="363"/>
      <c r="J182" s="364"/>
    </row>
    <row r="183" spans="1:12" x14ac:dyDescent="0.25">
      <c r="B183" s="35"/>
      <c r="C183" s="36"/>
      <c r="D183" s="47" t="s">
        <v>174</v>
      </c>
      <c r="E183" s="92" t="s">
        <v>470</v>
      </c>
      <c r="F183" s="38" t="s">
        <v>17</v>
      </c>
      <c r="G183" s="387" t="s">
        <v>1686</v>
      </c>
      <c r="H183" s="39">
        <v>10</v>
      </c>
      <c r="I183" s="32"/>
      <c r="J183" s="40"/>
    </row>
    <row r="184" spans="1:12" x14ac:dyDescent="0.25">
      <c r="B184" s="27"/>
      <c r="C184" s="28"/>
      <c r="D184" s="47" t="s">
        <v>175</v>
      </c>
      <c r="E184" s="52" t="s">
        <v>30</v>
      </c>
      <c r="F184" s="38" t="s">
        <v>17</v>
      </c>
      <c r="G184" s="388"/>
      <c r="H184" s="39">
        <v>10</v>
      </c>
      <c r="I184" s="32"/>
      <c r="J184" s="33"/>
    </row>
    <row r="185" spans="1:12" s="9" customFormat="1" x14ac:dyDescent="0.25">
      <c r="A185" s="1"/>
      <c r="B185" s="27"/>
      <c r="C185" s="28"/>
      <c r="D185" s="47" t="s">
        <v>176</v>
      </c>
      <c r="E185" s="52" t="s">
        <v>31</v>
      </c>
      <c r="F185" s="38" t="s">
        <v>17</v>
      </c>
      <c r="G185" s="388"/>
      <c r="H185" s="39">
        <v>10</v>
      </c>
      <c r="I185" s="32"/>
      <c r="J185" s="58"/>
      <c r="K185" s="1"/>
      <c r="L185" s="8"/>
    </row>
    <row r="186" spans="1:12" x14ac:dyDescent="0.25">
      <c r="B186" s="27"/>
      <c r="C186" s="28"/>
      <c r="D186" s="47" t="s">
        <v>177</v>
      </c>
      <c r="E186" s="52" t="s">
        <v>32</v>
      </c>
      <c r="F186" s="38" t="s">
        <v>17</v>
      </c>
      <c r="G186" s="388"/>
      <c r="H186" s="39">
        <v>10</v>
      </c>
      <c r="I186" s="32"/>
      <c r="J186" s="33"/>
    </row>
    <row r="187" spans="1:12" x14ac:dyDescent="0.25">
      <c r="B187" s="27"/>
      <c r="C187" s="28"/>
      <c r="D187" s="47" t="s">
        <v>178</v>
      </c>
      <c r="E187" s="52" t="s">
        <v>428</v>
      </c>
      <c r="F187" s="38" t="s">
        <v>17</v>
      </c>
      <c r="G187" s="388"/>
      <c r="H187" s="39">
        <v>10</v>
      </c>
      <c r="I187" s="32"/>
      <c r="J187" s="33"/>
    </row>
    <row r="188" spans="1:12" x14ac:dyDescent="0.25">
      <c r="B188" s="27"/>
      <c r="C188" s="28"/>
      <c r="D188" s="47" t="s">
        <v>568</v>
      </c>
      <c r="E188" s="52" t="s">
        <v>429</v>
      </c>
      <c r="F188" s="38" t="s">
        <v>17</v>
      </c>
      <c r="G188" s="388"/>
      <c r="H188" s="39">
        <v>10</v>
      </c>
      <c r="I188" s="32"/>
      <c r="J188" s="58"/>
    </row>
    <row r="189" spans="1:12" x14ac:dyDescent="0.25">
      <c r="B189" s="27"/>
      <c r="C189" s="28"/>
      <c r="D189" s="47" t="s">
        <v>569</v>
      </c>
      <c r="E189" s="52" t="s">
        <v>430</v>
      </c>
      <c r="F189" s="38" t="s">
        <v>17</v>
      </c>
      <c r="G189" s="388"/>
      <c r="H189" s="39">
        <v>10</v>
      </c>
      <c r="I189" s="32"/>
      <c r="J189" s="33"/>
    </row>
    <row r="190" spans="1:12" x14ac:dyDescent="0.25">
      <c r="B190" s="27"/>
      <c r="C190" s="28"/>
      <c r="D190" s="47" t="s">
        <v>570</v>
      </c>
      <c r="E190" s="52" t="s">
        <v>431</v>
      </c>
      <c r="F190" s="38" t="s">
        <v>17</v>
      </c>
      <c r="G190" s="388"/>
      <c r="H190" s="39">
        <v>10</v>
      </c>
      <c r="I190" s="32"/>
      <c r="J190" s="58"/>
    </row>
    <row r="191" spans="1:12" x14ac:dyDescent="0.25">
      <c r="B191" s="20"/>
      <c r="C191" s="21"/>
      <c r="D191" s="47" t="s">
        <v>571</v>
      </c>
      <c r="E191" s="96" t="s">
        <v>1597</v>
      </c>
      <c r="F191" s="38" t="s">
        <v>17</v>
      </c>
      <c r="G191" s="388"/>
      <c r="H191" s="39">
        <v>10</v>
      </c>
      <c r="I191" s="32"/>
      <c r="J191" s="58"/>
    </row>
    <row r="192" spans="1:12" ht="19.5" thickBot="1" x14ac:dyDescent="0.3">
      <c r="B192" s="35"/>
      <c r="C192" s="36"/>
      <c r="D192" s="47" t="s">
        <v>572</v>
      </c>
      <c r="E192" s="92" t="s">
        <v>432</v>
      </c>
      <c r="F192" s="38" t="s">
        <v>17</v>
      </c>
      <c r="G192" s="404"/>
      <c r="H192" s="39">
        <v>10</v>
      </c>
      <c r="I192" s="32"/>
      <c r="J192" s="40"/>
    </row>
    <row r="193" spans="1:12" ht="16.5" thickBot="1" x14ac:dyDescent="0.3">
      <c r="B193" s="357" t="s">
        <v>1146</v>
      </c>
      <c r="C193" s="358"/>
      <c r="D193" s="358"/>
      <c r="E193" s="358"/>
      <c r="F193" s="358"/>
      <c r="G193" s="358"/>
      <c r="H193" s="358"/>
      <c r="I193" s="358"/>
      <c r="J193" s="359"/>
    </row>
    <row r="194" spans="1:12" ht="15.75" x14ac:dyDescent="0.25">
      <c r="B194" s="34"/>
      <c r="C194" s="353" t="s">
        <v>1147</v>
      </c>
      <c r="D194" s="363"/>
      <c r="E194" s="363"/>
      <c r="F194" s="363"/>
      <c r="G194" s="363"/>
      <c r="H194" s="363"/>
      <c r="I194" s="363"/>
      <c r="J194" s="364"/>
    </row>
    <row r="195" spans="1:12" x14ac:dyDescent="0.25">
      <c r="B195" s="35"/>
      <c r="C195" s="36"/>
      <c r="D195" s="47" t="s">
        <v>184</v>
      </c>
      <c r="E195" s="92" t="s">
        <v>1148</v>
      </c>
      <c r="F195" s="38" t="s">
        <v>33</v>
      </c>
      <c r="G195" s="337"/>
      <c r="H195" s="39">
        <v>2</v>
      </c>
      <c r="I195" s="32"/>
      <c r="J195" s="40"/>
    </row>
    <row r="196" spans="1:12" ht="31.5" x14ac:dyDescent="0.25">
      <c r="B196" s="27"/>
      <c r="C196" s="28"/>
      <c r="D196" s="47" t="s">
        <v>185</v>
      </c>
      <c r="E196" s="52" t="s">
        <v>1149</v>
      </c>
      <c r="F196" s="38" t="s">
        <v>33</v>
      </c>
      <c r="G196" s="94"/>
      <c r="H196" s="39">
        <v>2</v>
      </c>
      <c r="I196" s="32"/>
      <c r="J196" s="33"/>
    </row>
    <row r="197" spans="1:12" ht="31.5" x14ac:dyDescent="0.25">
      <c r="B197" s="27"/>
      <c r="C197" s="28"/>
      <c r="D197" s="47" t="s">
        <v>186</v>
      </c>
      <c r="E197" s="52" t="s">
        <v>1150</v>
      </c>
      <c r="F197" s="38" t="s">
        <v>33</v>
      </c>
      <c r="G197" s="94"/>
      <c r="H197" s="39">
        <v>2</v>
      </c>
      <c r="I197" s="32"/>
      <c r="J197" s="58"/>
    </row>
    <row r="198" spans="1:12" x14ac:dyDescent="0.25">
      <c r="B198" s="27"/>
      <c r="C198" s="28"/>
      <c r="D198" s="47" t="s">
        <v>187</v>
      </c>
      <c r="E198" s="52" t="s">
        <v>1543</v>
      </c>
      <c r="F198" s="38" t="s">
        <v>33</v>
      </c>
      <c r="G198" s="96"/>
      <c r="H198" s="39">
        <v>2</v>
      </c>
      <c r="I198" s="32"/>
      <c r="J198" s="33"/>
    </row>
    <row r="199" spans="1:12" x14ac:dyDescent="0.25">
      <c r="B199" s="27"/>
      <c r="C199" s="28"/>
      <c r="D199" s="47" t="s">
        <v>188</v>
      </c>
      <c r="E199" s="52" t="s">
        <v>1151</v>
      </c>
      <c r="F199" s="38" t="s">
        <v>33</v>
      </c>
      <c r="G199" s="338"/>
      <c r="H199" s="39">
        <v>2</v>
      </c>
      <c r="I199" s="32"/>
      <c r="J199" s="33"/>
    </row>
    <row r="200" spans="1:12" x14ac:dyDescent="0.25">
      <c r="B200" s="27"/>
      <c r="C200" s="28"/>
      <c r="D200" s="47" t="s">
        <v>189</v>
      </c>
      <c r="E200" s="52" t="s">
        <v>1152</v>
      </c>
      <c r="F200" s="38" t="s">
        <v>33</v>
      </c>
      <c r="G200" s="96"/>
      <c r="H200" s="39">
        <v>2</v>
      </c>
      <c r="I200" s="32"/>
      <c r="J200" s="58"/>
    </row>
    <row r="201" spans="1:12" s="9" customFormat="1" x14ac:dyDescent="0.25">
      <c r="A201" s="1"/>
      <c r="B201" s="27"/>
      <c r="C201" s="28"/>
      <c r="D201" s="47" t="s">
        <v>573</v>
      </c>
      <c r="E201" s="52" t="s">
        <v>1153</v>
      </c>
      <c r="F201" s="38" t="s">
        <v>33</v>
      </c>
      <c r="G201" s="96"/>
      <c r="H201" s="39">
        <v>2</v>
      </c>
      <c r="I201" s="32"/>
      <c r="J201" s="33"/>
      <c r="K201" s="1"/>
      <c r="L201" s="8"/>
    </row>
    <row r="202" spans="1:12" x14ac:dyDescent="0.25">
      <c r="B202" s="27"/>
      <c r="C202" s="28"/>
      <c r="D202" s="47" t="s">
        <v>190</v>
      </c>
      <c r="E202" s="52" t="s">
        <v>1154</v>
      </c>
      <c r="F202" s="38" t="s">
        <v>33</v>
      </c>
      <c r="G202" s="338"/>
      <c r="H202" s="39">
        <v>2</v>
      </c>
      <c r="I202" s="32"/>
      <c r="J202" s="58"/>
    </row>
    <row r="203" spans="1:12" x14ac:dyDescent="0.25">
      <c r="B203" s="20"/>
      <c r="C203" s="21"/>
      <c r="D203" s="47" t="s">
        <v>1155</v>
      </c>
      <c r="E203" s="96" t="s">
        <v>1156</v>
      </c>
      <c r="F203" s="38" t="s">
        <v>33</v>
      </c>
      <c r="G203" s="96"/>
      <c r="H203" s="39">
        <v>2</v>
      </c>
      <c r="I203" s="32"/>
      <c r="J203" s="58"/>
    </row>
    <row r="204" spans="1:12" x14ac:dyDescent="0.25">
      <c r="B204" s="282"/>
      <c r="C204" s="36"/>
      <c r="D204" s="47" t="s">
        <v>1157</v>
      </c>
      <c r="E204" s="92" t="s">
        <v>1158</v>
      </c>
      <c r="F204" s="38" t="s">
        <v>33</v>
      </c>
      <c r="G204" s="94"/>
      <c r="H204" s="39">
        <v>2</v>
      </c>
      <c r="I204" s="32"/>
      <c r="J204" s="58"/>
    </row>
    <row r="205" spans="1:12" ht="31.5" x14ac:dyDescent="0.25">
      <c r="B205" s="35"/>
      <c r="C205" s="36"/>
      <c r="D205" s="47" t="s">
        <v>1159</v>
      </c>
      <c r="E205" s="92" t="s">
        <v>1160</v>
      </c>
      <c r="F205" s="38" t="s">
        <v>33</v>
      </c>
      <c r="G205" s="298"/>
      <c r="H205" s="39">
        <v>2</v>
      </c>
      <c r="I205" s="32"/>
      <c r="J205" s="40"/>
    </row>
    <row r="206" spans="1:12" ht="31.5" x14ac:dyDescent="0.25">
      <c r="B206" s="35"/>
      <c r="C206" s="36"/>
      <c r="D206" s="47" t="s">
        <v>1161</v>
      </c>
      <c r="E206" s="92" t="s">
        <v>1162</v>
      </c>
      <c r="F206" s="38" t="s">
        <v>33</v>
      </c>
      <c r="G206" s="300"/>
      <c r="H206" s="39">
        <v>2</v>
      </c>
      <c r="I206" s="32"/>
      <c r="J206" s="40"/>
    </row>
    <row r="207" spans="1:12" ht="31.5" x14ac:dyDescent="0.25">
      <c r="B207" s="27"/>
      <c r="C207" s="28"/>
      <c r="D207" s="47" t="s">
        <v>1163</v>
      </c>
      <c r="E207" s="52" t="s">
        <v>1164</v>
      </c>
      <c r="F207" s="38" t="s">
        <v>33</v>
      </c>
      <c r="G207" s="94"/>
      <c r="H207" s="39">
        <v>2</v>
      </c>
      <c r="I207" s="32"/>
      <c r="J207" s="33"/>
    </row>
    <row r="208" spans="1:12" x14ac:dyDescent="0.25">
      <c r="B208" s="27"/>
      <c r="C208" s="28"/>
      <c r="D208" s="47" t="s">
        <v>1165</v>
      </c>
      <c r="E208" s="52" t="s">
        <v>1166</v>
      </c>
      <c r="F208" s="38" t="s">
        <v>33</v>
      </c>
      <c r="G208" s="94"/>
      <c r="H208" s="39">
        <v>2</v>
      </c>
      <c r="I208" s="32"/>
      <c r="J208" s="58"/>
    </row>
    <row r="209" spans="1:12" x14ac:dyDescent="0.25">
      <c r="B209" s="27"/>
      <c r="C209" s="28"/>
      <c r="D209" s="47" t="s">
        <v>1167</v>
      </c>
      <c r="E209" s="52" t="s">
        <v>1168</v>
      </c>
      <c r="F209" s="38" t="s">
        <v>33</v>
      </c>
      <c r="G209" s="96"/>
      <c r="H209" s="39">
        <v>2</v>
      </c>
      <c r="I209" s="32"/>
      <c r="J209" s="33"/>
    </row>
    <row r="210" spans="1:12" x14ac:dyDescent="0.25">
      <c r="B210" s="27"/>
      <c r="C210" s="28"/>
      <c r="D210" s="47" t="s">
        <v>1169</v>
      </c>
      <c r="E210" s="52" t="s">
        <v>1405</v>
      </c>
      <c r="F210" s="38" t="s">
        <v>33</v>
      </c>
      <c r="G210" s="338"/>
      <c r="H210" s="39">
        <v>2</v>
      </c>
      <c r="I210" s="32"/>
      <c r="J210" s="33"/>
    </row>
    <row r="211" spans="1:12" x14ac:dyDescent="0.25">
      <c r="B211" s="27"/>
      <c r="C211" s="297"/>
      <c r="D211" s="47" t="s">
        <v>1170</v>
      </c>
      <c r="E211" s="298" t="s">
        <v>1171</v>
      </c>
      <c r="F211" s="38" t="s">
        <v>33</v>
      </c>
      <c r="G211" s="96"/>
      <c r="H211" s="39">
        <v>2</v>
      </c>
      <c r="I211" s="32"/>
      <c r="J211" s="58"/>
    </row>
    <row r="212" spans="1:12" ht="31.5" x14ac:dyDescent="0.25">
      <c r="B212" s="299"/>
      <c r="C212" s="36"/>
      <c r="D212" s="47" t="s">
        <v>1172</v>
      </c>
      <c r="E212" s="300" t="s">
        <v>1173</v>
      </c>
      <c r="F212" s="38" t="s">
        <v>33</v>
      </c>
      <c r="G212" s="300"/>
      <c r="H212" s="39">
        <v>2</v>
      </c>
      <c r="I212" s="32"/>
      <c r="J212" s="40"/>
    </row>
    <row r="213" spans="1:12" ht="31.5" x14ac:dyDescent="0.25">
      <c r="B213" s="27"/>
      <c r="C213" s="28"/>
      <c r="D213" s="47" t="s">
        <v>1174</v>
      </c>
      <c r="E213" s="300" t="s">
        <v>1175</v>
      </c>
      <c r="F213" s="38" t="s">
        <v>33</v>
      </c>
      <c r="G213" s="94"/>
      <c r="H213" s="39">
        <v>2</v>
      </c>
      <c r="I213" s="32"/>
      <c r="J213" s="33"/>
    </row>
    <row r="214" spans="1:12" ht="31.5" x14ac:dyDescent="0.25">
      <c r="B214" s="27"/>
      <c r="C214" s="28"/>
      <c r="D214" s="47" t="s">
        <v>1176</v>
      </c>
      <c r="E214" s="300" t="s">
        <v>1177</v>
      </c>
      <c r="F214" s="38" t="s">
        <v>33</v>
      </c>
      <c r="G214" s="94"/>
      <c r="H214" s="39">
        <v>2</v>
      </c>
      <c r="I214" s="32"/>
      <c r="J214" s="58"/>
    </row>
    <row r="215" spans="1:12" ht="31.5" x14ac:dyDescent="0.25">
      <c r="B215" s="27"/>
      <c r="C215" s="28"/>
      <c r="D215" s="47" t="s">
        <v>1178</v>
      </c>
      <c r="E215" s="300" t="s">
        <v>1179</v>
      </c>
      <c r="F215" s="38" t="s">
        <v>33</v>
      </c>
      <c r="G215" s="96"/>
      <c r="H215" s="39">
        <v>2</v>
      </c>
      <c r="I215" s="32"/>
      <c r="J215" s="33"/>
    </row>
    <row r="216" spans="1:12" ht="31.5" x14ac:dyDescent="0.25">
      <c r="B216" s="27"/>
      <c r="C216" s="28"/>
      <c r="D216" s="47" t="s">
        <v>1180</v>
      </c>
      <c r="E216" s="300" t="s">
        <v>1181</v>
      </c>
      <c r="F216" s="38" t="s">
        <v>33</v>
      </c>
      <c r="G216" s="338"/>
      <c r="H216" s="39">
        <v>2</v>
      </c>
      <c r="I216" s="32"/>
      <c r="J216" s="33"/>
    </row>
    <row r="217" spans="1:12" s="9" customFormat="1" ht="31.5" x14ac:dyDescent="0.25">
      <c r="A217" s="1"/>
      <c r="B217" s="27"/>
      <c r="C217" s="28"/>
      <c r="D217" s="47" t="s">
        <v>1182</v>
      </c>
      <c r="E217" s="300" t="s">
        <v>1183</v>
      </c>
      <c r="F217" s="38" t="s">
        <v>33</v>
      </c>
      <c r="G217" s="96"/>
      <c r="H217" s="39">
        <v>2</v>
      </c>
      <c r="I217" s="32"/>
      <c r="J217" s="58"/>
      <c r="K217" s="1"/>
      <c r="L217" s="8"/>
    </row>
    <row r="218" spans="1:12" s="11" customFormat="1" ht="31.5" x14ac:dyDescent="0.25">
      <c r="A218" s="1"/>
      <c r="B218" s="27"/>
      <c r="C218" s="28"/>
      <c r="D218" s="47" t="s">
        <v>1184</v>
      </c>
      <c r="E218" s="52" t="s">
        <v>1185</v>
      </c>
      <c r="F218" s="38" t="s">
        <v>33</v>
      </c>
      <c r="G218" s="94"/>
      <c r="H218" s="39">
        <v>2</v>
      </c>
      <c r="I218" s="32"/>
      <c r="J218" s="33"/>
      <c r="K218" s="1"/>
    </row>
    <row r="219" spans="1:12" s="19" customFormat="1" x14ac:dyDescent="0.25">
      <c r="A219" s="1"/>
      <c r="B219" s="27"/>
      <c r="C219" s="28"/>
      <c r="D219" s="47" t="s">
        <v>1186</v>
      </c>
      <c r="E219" s="52" t="s">
        <v>1187</v>
      </c>
      <c r="F219" s="38" t="s">
        <v>33</v>
      </c>
      <c r="G219" s="94"/>
      <c r="H219" s="39">
        <v>2</v>
      </c>
      <c r="I219" s="32"/>
      <c r="J219" s="58"/>
      <c r="K219" s="1"/>
    </row>
    <row r="220" spans="1:12" x14ac:dyDescent="0.25">
      <c r="B220" s="27"/>
      <c r="C220" s="28"/>
      <c r="D220" s="47" t="s">
        <v>1188</v>
      </c>
      <c r="E220" s="52" t="s">
        <v>1189</v>
      </c>
      <c r="F220" s="38" t="s">
        <v>33</v>
      </c>
      <c r="G220" s="96"/>
      <c r="H220" s="39">
        <v>2</v>
      </c>
      <c r="I220" s="32"/>
      <c r="J220" s="33"/>
    </row>
    <row r="221" spans="1:12" s="19" customFormat="1" x14ac:dyDescent="0.25">
      <c r="A221" s="1"/>
      <c r="B221" s="27"/>
      <c r="C221" s="28"/>
      <c r="D221" s="47" t="s">
        <v>1190</v>
      </c>
      <c r="E221" s="52" t="s">
        <v>1191</v>
      </c>
      <c r="F221" s="38" t="s">
        <v>33</v>
      </c>
      <c r="G221" s="338"/>
      <c r="H221" s="39">
        <v>2</v>
      </c>
      <c r="I221" s="32"/>
      <c r="J221" s="33"/>
      <c r="K221" s="1"/>
    </row>
    <row r="222" spans="1:12" x14ac:dyDescent="0.25">
      <c r="B222" s="27"/>
      <c r="C222" s="28"/>
      <c r="D222" s="47" t="s">
        <v>1192</v>
      </c>
      <c r="E222" s="52" t="s">
        <v>1193</v>
      </c>
      <c r="F222" s="38" t="s">
        <v>33</v>
      </c>
      <c r="G222" s="96"/>
      <c r="H222" s="39">
        <v>2</v>
      </c>
      <c r="I222" s="32"/>
      <c r="J222" s="58"/>
    </row>
    <row r="223" spans="1:12" x14ac:dyDescent="0.25">
      <c r="B223" s="27"/>
      <c r="C223" s="28"/>
      <c r="D223" s="47" t="s">
        <v>1194</v>
      </c>
      <c r="E223" s="52" t="s">
        <v>1195</v>
      </c>
      <c r="F223" s="38" t="s">
        <v>33</v>
      </c>
      <c r="G223" s="96"/>
      <c r="H223" s="39">
        <v>2</v>
      </c>
      <c r="I223" s="32"/>
      <c r="J223" s="33"/>
    </row>
    <row r="224" spans="1:12" s="11" customFormat="1" x14ac:dyDescent="0.25">
      <c r="A224" s="1"/>
      <c r="B224" s="27"/>
      <c r="C224" s="28"/>
      <c r="D224" s="47" t="s">
        <v>1196</v>
      </c>
      <c r="E224" s="52" t="s">
        <v>1197</v>
      </c>
      <c r="F224" s="38" t="s">
        <v>33</v>
      </c>
      <c r="G224" s="338"/>
      <c r="H224" s="39">
        <v>2</v>
      </c>
      <c r="I224" s="32"/>
      <c r="J224" s="58"/>
      <c r="K224" s="1"/>
    </row>
    <row r="225" spans="1:11" s="19" customFormat="1" x14ac:dyDescent="0.25">
      <c r="A225" s="1"/>
      <c r="B225" s="20"/>
      <c r="C225" s="21"/>
      <c r="D225" s="47" t="s">
        <v>1198</v>
      </c>
      <c r="E225" s="298" t="s">
        <v>1199</v>
      </c>
      <c r="F225" s="38" t="s">
        <v>33</v>
      </c>
      <c r="G225" s="96"/>
      <c r="H225" s="39">
        <v>2</v>
      </c>
      <c r="I225" s="32"/>
      <c r="J225" s="58"/>
      <c r="K225" s="1"/>
    </row>
    <row r="226" spans="1:11" ht="31.5" x14ac:dyDescent="0.25">
      <c r="B226" s="282"/>
      <c r="C226" s="36"/>
      <c r="D226" s="47" t="s">
        <v>1200</v>
      </c>
      <c r="E226" s="92" t="s">
        <v>1201</v>
      </c>
      <c r="F226" s="38" t="s">
        <v>33</v>
      </c>
      <c r="G226" s="94"/>
      <c r="H226" s="39">
        <v>2</v>
      </c>
      <c r="I226" s="32"/>
      <c r="J226" s="58"/>
    </row>
    <row r="227" spans="1:11" s="11" customFormat="1" ht="31.5" x14ac:dyDescent="0.25">
      <c r="A227" s="1"/>
      <c r="B227" s="35"/>
      <c r="C227" s="36"/>
      <c r="D227" s="47" t="s">
        <v>1202</v>
      </c>
      <c r="E227" s="92" t="s">
        <v>1203</v>
      </c>
      <c r="F227" s="38" t="s">
        <v>33</v>
      </c>
      <c r="G227" s="298"/>
      <c r="H227" s="39">
        <v>2</v>
      </c>
      <c r="I227" s="32"/>
      <c r="J227" s="40"/>
      <c r="K227" s="1"/>
    </row>
    <row r="228" spans="1:11" s="19" customFormat="1" ht="31.5" x14ac:dyDescent="0.25">
      <c r="A228" s="1"/>
      <c r="B228" s="35"/>
      <c r="C228" s="36"/>
      <c r="D228" s="47" t="s">
        <v>1204</v>
      </c>
      <c r="E228" s="92" t="s">
        <v>1205</v>
      </c>
      <c r="F228" s="38" t="s">
        <v>33</v>
      </c>
      <c r="G228" s="300"/>
      <c r="H228" s="39">
        <v>2</v>
      </c>
      <c r="I228" s="32"/>
      <c r="J228" s="40"/>
      <c r="K228" s="1"/>
    </row>
    <row r="229" spans="1:11" x14ac:dyDescent="0.25">
      <c r="B229" s="27"/>
      <c r="C229" s="28"/>
      <c r="D229" s="47" t="s">
        <v>1206</v>
      </c>
      <c r="E229" s="92" t="s">
        <v>1207</v>
      </c>
      <c r="F229" s="38" t="s">
        <v>33</v>
      </c>
      <c r="G229" s="94"/>
      <c r="H229" s="39">
        <v>2</v>
      </c>
      <c r="I229" s="32"/>
      <c r="J229" s="33"/>
    </row>
    <row r="230" spans="1:11" ht="31.5" x14ac:dyDescent="0.25">
      <c r="B230" s="27"/>
      <c r="C230" s="28"/>
      <c r="D230" s="47" t="s">
        <v>1208</v>
      </c>
      <c r="E230" s="92" t="s">
        <v>1209</v>
      </c>
      <c r="F230" s="38" t="s">
        <v>33</v>
      </c>
      <c r="G230" s="94"/>
      <c r="H230" s="39">
        <v>2</v>
      </c>
      <c r="I230" s="32"/>
      <c r="J230" s="58"/>
    </row>
    <row r="231" spans="1:11" ht="31.5" x14ac:dyDescent="0.25">
      <c r="B231" s="27"/>
      <c r="C231" s="28"/>
      <c r="D231" s="47" t="s">
        <v>1210</v>
      </c>
      <c r="E231" s="92" t="s">
        <v>1211</v>
      </c>
      <c r="F231" s="38" t="s">
        <v>33</v>
      </c>
      <c r="G231" s="96"/>
      <c r="H231" s="39">
        <v>2</v>
      </c>
      <c r="I231" s="32"/>
      <c r="J231" s="33"/>
    </row>
    <row r="232" spans="1:11" ht="31.5" x14ac:dyDescent="0.25">
      <c r="B232" s="27"/>
      <c r="C232" s="28"/>
      <c r="D232" s="47" t="s">
        <v>1212</v>
      </c>
      <c r="E232" s="92" t="s">
        <v>1213</v>
      </c>
      <c r="F232" s="38" t="s">
        <v>33</v>
      </c>
      <c r="G232" s="338"/>
      <c r="H232" s="39">
        <v>2</v>
      </c>
      <c r="I232" s="32"/>
      <c r="J232" s="33"/>
    </row>
    <row r="233" spans="1:11" ht="31.5" x14ac:dyDescent="0.25">
      <c r="B233" s="27"/>
      <c r="C233" s="297"/>
      <c r="D233" s="47" t="s">
        <v>1214</v>
      </c>
      <c r="E233" s="92" t="s">
        <v>1215</v>
      </c>
      <c r="F233" s="38" t="s">
        <v>33</v>
      </c>
      <c r="G233" s="96"/>
      <c r="H233" s="39">
        <v>2</v>
      </c>
      <c r="I233" s="32"/>
      <c r="J233" s="58"/>
    </row>
    <row r="234" spans="1:11" ht="31.5" x14ac:dyDescent="0.25">
      <c r="B234" s="299"/>
      <c r="C234" s="36"/>
      <c r="D234" s="47" t="s">
        <v>1216</v>
      </c>
      <c r="E234" s="92" t="s">
        <v>1217</v>
      </c>
      <c r="F234" s="38" t="s">
        <v>33</v>
      </c>
      <c r="G234" s="300"/>
      <c r="H234" s="39">
        <v>2</v>
      </c>
      <c r="I234" s="32"/>
      <c r="J234" s="40"/>
    </row>
    <row r="235" spans="1:11" ht="31.5" x14ac:dyDescent="0.25">
      <c r="B235" s="27"/>
      <c r="C235" s="28"/>
      <c r="D235" s="47" t="s">
        <v>1218</v>
      </c>
      <c r="E235" s="92" t="s">
        <v>1219</v>
      </c>
      <c r="F235" s="38" t="s">
        <v>33</v>
      </c>
      <c r="G235" s="94"/>
      <c r="H235" s="39">
        <v>2</v>
      </c>
      <c r="I235" s="32"/>
      <c r="J235" s="33"/>
    </row>
    <row r="236" spans="1:11" ht="31.5" x14ac:dyDescent="0.25">
      <c r="B236" s="27"/>
      <c r="C236" s="28"/>
      <c r="D236" s="47" t="s">
        <v>1220</v>
      </c>
      <c r="E236" s="92" t="s">
        <v>1221</v>
      </c>
      <c r="F236" s="38" t="s">
        <v>33</v>
      </c>
      <c r="G236" s="94"/>
      <c r="H236" s="39">
        <v>2</v>
      </c>
      <c r="I236" s="32"/>
      <c r="J236" s="58"/>
    </row>
    <row r="237" spans="1:11" ht="31.5" x14ac:dyDescent="0.25">
      <c r="B237" s="27"/>
      <c r="C237" s="28"/>
      <c r="D237" s="47" t="s">
        <v>1222</v>
      </c>
      <c r="E237" s="92" t="s">
        <v>1223</v>
      </c>
      <c r="F237" s="38" t="s">
        <v>33</v>
      </c>
      <c r="G237" s="96"/>
      <c r="H237" s="39">
        <v>2</v>
      </c>
      <c r="I237" s="32"/>
      <c r="J237" s="33"/>
    </row>
    <row r="238" spans="1:11" ht="31.5" x14ac:dyDescent="0.25">
      <c r="B238" s="27"/>
      <c r="C238" s="28"/>
      <c r="D238" s="47" t="s">
        <v>1224</v>
      </c>
      <c r="E238" s="92" t="s">
        <v>1225</v>
      </c>
      <c r="F238" s="38" t="s">
        <v>33</v>
      </c>
      <c r="G238" s="94"/>
      <c r="H238" s="39">
        <v>2</v>
      </c>
      <c r="I238" s="32"/>
      <c r="J238" s="33"/>
    </row>
    <row r="239" spans="1:11" x14ac:dyDescent="0.25">
      <c r="B239" s="27"/>
      <c r="C239" s="28"/>
      <c r="D239" s="47" t="s">
        <v>1226</v>
      </c>
      <c r="E239" s="92" t="s">
        <v>1227</v>
      </c>
      <c r="F239" s="38" t="s">
        <v>33</v>
      </c>
      <c r="G239" s="300"/>
      <c r="H239" s="39">
        <v>2</v>
      </c>
      <c r="I239" s="32"/>
      <c r="J239" s="33"/>
    </row>
    <row r="240" spans="1:11" x14ac:dyDescent="0.25">
      <c r="B240" s="27"/>
      <c r="C240" s="28"/>
      <c r="D240" s="47" t="s">
        <v>1228</v>
      </c>
      <c r="E240" s="92" t="s">
        <v>1229</v>
      </c>
      <c r="F240" s="38" t="s">
        <v>33</v>
      </c>
      <c r="G240" s="94"/>
      <c r="H240" s="39">
        <v>2</v>
      </c>
      <c r="I240" s="32"/>
      <c r="J240" s="58"/>
    </row>
    <row r="241" spans="2:10" x14ac:dyDescent="0.25">
      <c r="B241" s="27"/>
      <c r="C241" s="28"/>
      <c r="D241" s="47" t="s">
        <v>1230</v>
      </c>
      <c r="E241" s="92" t="s">
        <v>1231</v>
      </c>
      <c r="F241" s="38" t="s">
        <v>33</v>
      </c>
      <c r="G241" s="96"/>
      <c r="H241" s="39">
        <v>2</v>
      </c>
      <c r="I241" s="32"/>
      <c r="J241" s="33"/>
    </row>
    <row r="242" spans="2:10" x14ac:dyDescent="0.25">
      <c r="B242" s="27"/>
      <c r="C242" s="28"/>
      <c r="D242" s="47" t="s">
        <v>1232</v>
      </c>
      <c r="E242" s="92" t="s">
        <v>1233</v>
      </c>
      <c r="F242" s="38" t="s">
        <v>33</v>
      </c>
      <c r="G242" s="338"/>
      <c r="H242" s="39">
        <v>2</v>
      </c>
      <c r="I242" s="32"/>
      <c r="J242" s="33"/>
    </row>
    <row r="243" spans="2:10" x14ac:dyDescent="0.25">
      <c r="B243" s="27"/>
      <c r="C243" s="297"/>
      <c r="D243" s="47" t="s">
        <v>1234</v>
      </c>
      <c r="E243" s="92" t="s">
        <v>1235</v>
      </c>
      <c r="F243" s="38" t="s">
        <v>33</v>
      </c>
      <c r="G243" s="96"/>
      <c r="H243" s="39">
        <v>2</v>
      </c>
      <c r="I243" s="32"/>
      <c r="J243" s="58"/>
    </row>
    <row r="244" spans="2:10" x14ac:dyDescent="0.25">
      <c r="B244" s="299"/>
      <c r="C244" s="36"/>
      <c r="D244" s="47" t="s">
        <v>1236</v>
      </c>
      <c r="E244" s="92" t="s">
        <v>1237</v>
      </c>
      <c r="F244" s="38" t="s">
        <v>33</v>
      </c>
      <c r="G244" s="300"/>
      <c r="H244" s="39">
        <v>2</v>
      </c>
      <c r="I244" s="32"/>
      <c r="J244" s="40"/>
    </row>
    <row r="245" spans="2:10" x14ac:dyDescent="0.25">
      <c r="B245" s="27"/>
      <c r="C245" s="28"/>
      <c r="D245" s="47" t="s">
        <v>1238</v>
      </c>
      <c r="E245" s="92" t="s">
        <v>1239</v>
      </c>
      <c r="F245" s="38" t="s">
        <v>33</v>
      </c>
      <c r="G245" s="94"/>
      <c r="H245" s="39">
        <v>2</v>
      </c>
      <c r="I245" s="32"/>
      <c r="J245" s="33"/>
    </row>
    <row r="246" spans="2:10" x14ac:dyDescent="0.25">
      <c r="B246" s="27"/>
      <c r="C246" s="28"/>
      <c r="D246" s="47" t="s">
        <v>1240</v>
      </c>
      <c r="E246" s="92" t="s">
        <v>1241</v>
      </c>
      <c r="F246" s="38" t="s">
        <v>33</v>
      </c>
      <c r="G246" s="94"/>
      <c r="H246" s="39">
        <v>2</v>
      </c>
      <c r="I246" s="32"/>
      <c r="J246" s="58"/>
    </row>
    <row r="247" spans="2:10" x14ac:dyDescent="0.25">
      <c r="B247" s="27"/>
      <c r="C247" s="28"/>
      <c r="D247" s="47" t="s">
        <v>1242</v>
      </c>
      <c r="E247" s="92" t="s">
        <v>1243</v>
      </c>
      <c r="F247" s="38" t="s">
        <v>33</v>
      </c>
      <c r="G247" s="96"/>
      <c r="H247" s="39">
        <v>2</v>
      </c>
      <c r="I247" s="32"/>
      <c r="J247" s="33"/>
    </row>
    <row r="248" spans="2:10" x14ac:dyDescent="0.25">
      <c r="B248" s="27"/>
      <c r="C248" s="28"/>
      <c r="D248" s="47" t="s">
        <v>1244</v>
      </c>
      <c r="E248" s="92" t="s">
        <v>1227</v>
      </c>
      <c r="F248" s="38" t="s">
        <v>33</v>
      </c>
      <c r="G248" s="339"/>
      <c r="H248" s="39">
        <v>2</v>
      </c>
      <c r="I248" s="32"/>
      <c r="J248" s="33"/>
    </row>
    <row r="249" spans="2:10" ht="15.75" x14ac:dyDescent="0.25">
      <c r="B249" s="34"/>
      <c r="C249" s="353" t="s">
        <v>1245</v>
      </c>
      <c r="D249" s="363"/>
      <c r="E249" s="363"/>
      <c r="F249" s="363"/>
      <c r="G249" s="405"/>
      <c r="H249" s="363"/>
      <c r="I249" s="363"/>
      <c r="J249" s="364"/>
    </row>
    <row r="250" spans="2:10" x14ac:dyDescent="0.25">
      <c r="B250" s="27"/>
      <c r="C250" s="28"/>
      <c r="D250" s="47" t="s">
        <v>191</v>
      </c>
      <c r="E250" s="92" t="s">
        <v>1246</v>
      </c>
      <c r="F250" s="38" t="s">
        <v>33</v>
      </c>
      <c r="G250" s="94"/>
      <c r="H250" s="39">
        <v>2</v>
      </c>
      <c r="I250" s="32"/>
      <c r="J250" s="58"/>
    </row>
    <row r="251" spans="2:10" x14ac:dyDescent="0.25">
      <c r="B251" s="27"/>
      <c r="C251" s="28"/>
      <c r="D251" s="47" t="s">
        <v>1247</v>
      </c>
      <c r="E251" s="92" t="s">
        <v>1248</v>
      </c>
      <c r="F251" s="38" t="s">
        <v>33</v>
      </c>
      <c r="G251" s="96"/>
      <c r="H251" s="39">
        <v>2</v>
      </c>
      <c r="I251" s="32"/>
      <c r="J251" s="33"/>
    </row>
    <row r="252" spans="2:10" x14ac:dyDescent="0.25">
      <c r="B252" s="27"/>
      <c r="C252" s="28"/>
      <c r="D252" s="47" t="s">
        <v>192</v>
      </c>
      <c r="E252" s="92" t="s">
        <v>1249</v>
      </c>
      <c r="F252" s="38" t="s">
        <v>33</v>
      </c>
      <c r="G252" s="338"/>
      <c r="H252" s="39">
        <v>2</v>
      </c>
      <c r="I252" s="32"/>
      <c r="J252" s="33"/>
    </row>
    <row r="253" spans="2:10" x14ac:dyDescent="0.25">
      <c r="B253" s="27"/>
      <c r="C253" s="297"/>
      <c r="D253" s="47" t="s">
        <v>193</v>
      </c>
      <c r="E253" s="92" t="s">
        <v>1250</v>
      </c>
      <c r="F253" s="38" t="s">
        <v>33</v>
      </c>
      <c r="G253" s="96"/>
      <c r="H253" s="39">
        <v>2</v>
      </c>
      <c r="I253" s="32"/>
      <c r="J253" s="58"/>
    </row>
    <row r="254" spans="2:10" x14ac:dyDescent="0.25">
      <c r="B254" s="299"/>
      <c r="C254" s="36"/>
      <c r="D254" s="47" t="s">
        <v>1251</v>
      </c>
      <c r="E254" s="92" t="s">
        <v>1252</v>
      </c>
      <c r="F254" s="38" t="s">
        <v>33</v>
      </c>
      <c r="G254" s="300"/>
      <c r="H254" s="39">
        <v>2</v>
      </c>
      <c r="I254" s="32"/>
      <c r="J254" s="40"/>
    </row>
    <row r="255" spans="2:10" x14ac:dyDescent="0.25">
      <c r="B255" s="27"/>
      <c r="C255" s="28"/>
      <c r="D255" s="47" t="s">
        <v>1253</v>
      </c>
      <c r="E255" s="92" t="s">
        <v>1254</v>
      </c>
      <c r="F255" s="38" t="s">
        <v>33</v>
      </c>
      <c r="G255" s="94"/>
      <c r="H255" s="39">
        <v>2</v>
      </c>
      <c r="I255" s="32"/>
      <c r="J255" s="33"/>
    </row>
    <row r="256" spans="2:10" x14ac:dyDescent="0.25">
      <c r="B256" s="27"/>
      <c r="C256" s="28"/>
      <c r="D256" s="47" t="s">
        <v>1255</v>
      </c>
      <c r="E256" s="92" t="s">
        <v>1256</v>
      </c>
      <c r="F256" s="38" t="s">
        <v>33</v>
      </c>
      <c r="G256" s="94"/>
      <c r="H256" s="39">
        <v>2</v>
      </c>
      <c r="I256" s="32"/>
      <c r="J256" s="58"/>
    </row>
    <row r="257" spans="2:10" ht="31.5" x14ac:dyDescent="0.25">
      <c r="B257" s="27"/>
      <c r="C257" s="28"/>
      <c r="D257" s="47" t="s">
        <v>1257</v>
      </c>
      <c r="E257" s="92" t="s">
        <v>1258</v>
      </c>
      <c r="F257" s="38" t="s">
        <v>33</v>
      </c>
      <c r="G257" s="96"/>
      <c r="H257" s="39">
        <v>2</v>
      </c>
      <c r="I257" s="32"/>
      <c r="J257" s="33"/>
    </row>
    <row r="258" spans="2:10" ht="31.5" x14ac:dyDescent="0.25">
      <c r="B258" s="301"/>
      <c r="C258" s="302"/>
      <c r="D258" s="47" t="s">
        <v>1259</v>
      </c>
      <c r="E258" s="298" t="s">
        <v>1260</v>
      </c>
      <c r="F258" s="38" t="s">
        <v>33</v>
      </c>
      <c r="G258" s="95"/>
      <c r="H258" s="39">
        <v>2</v>
      </c>
      <c r="I258" s="32"/>
      <c r="J258" s="40"/>
    </row>
    <row r="259" spans="2:10" x14ac:dyDescent="0.25">
      <c r="B259" s="299"/>
      <c r="C259" s="303"/>
      <c r="D259" s="47" t="s">
        <v>1261</v>
      </c>
      <c r="E259" s="92" t="s">
        <v>1262</v>
      </c>
      <c r="F259" s="38" t="s">
        <v>33</v>
      </c>
      <c r="G259" s="96"/>
      <c r="H259" s="39">
        <v>2</v>
      </c>
      <c r="I259" s="32"/>
      <c r="J259" s="33"/>
    </row>
    <row r="260" spans="2:10" x14ac:dyDescent="0.25">
      <c r="B260" s="27"/>
      <c r="C260" s="28"/>
      <c r="D260" s="47" t="s">
        <v>1263</v>
      </c>
      <c r="E260" s="92" t="s">
        <v>1264</v>
      </c>
      <c r="F260" s="38" t="s">
        <v>33</v>
      </c>
      <c r="G260" s="338"/>
      <c r="H260" s="39">
        <v>2</v>
      </c>
      <c r="I260" s="32"/>
      <c r="J260" s="33"/>
    </row>
    <row r="261" spans="2:10" ht="31.5" x14ac:dyDescent="0.25">
      <c r="B261" s="27"/>
      <c r="C261" s="297"/>
      <c r="D261" s="47" t="s">
        <v>1265</v>
      </c>
      <c r="E261" s="92" t="s">
        <v>1266</v>
      </c>
      <c r="F261" s="38" t="s">
        <v>33</v>
      </c>
      <c r="G261" s="96"/>
      <c r="H261" s="39">
        <v>2</v>
      </c>
      <c r="I261" s="32"/>
      <c r="J261" s="58"/>
    </row>
    <row r="262" spans="2:10" x14ac:dyDescent="0.25">
      <c r="B262" s="299"/>
      <c r="C262" s="36"/>
      <c r="D262" s="47" t="s">
        <v>1267</v>
      </c>
      <c r="E262" s="92" t="s">
        <v>1268</v>
      </c>
      <c r="F262" s="38" t="s">
        <v>33</v>
      </c>
      <c r="G262" s="300"/>
      <c r="H262" s="39">
        <v>2</v>
      </c>
      <c r="I262" s="32"/>
      <c r="J262" s="40"/>
    </row>
    <row r="263" spans="2:10" ht="31.5" x14ac:dyDescent="0.25">
      <c r="B263" s="27"/>
      <c r="C263" s="28"/>
      <c r="D263" s="47" t="s">
        <v>1269</v>
      </c>
      <c r="E263" s="92" t="s">
        <v>1270</v>
      </c>
      <c r="F263" s="38" t="s">
        <v>33</v>
      </c>
      <c r="G263" s="298"/>
      <c r="H263" s="39">
        <v>2</v>
      </c>
      <c r="I263" s="32"/>
      <c r="J263" s="33"/>
    </row>
    <row r="264" spans="2:10" ht="31.5" x14ac:dyDescent="0.25">
      <c r="B264" s="301"/>
      <c r="C264" s="302"/>
      <c r="D264" s="47" t="s">
        <v>1271</v>
      </c>
      <c r="E264" s="298" t="s">
        <v>1272</v>
      </c>
      <c r="F264" s="38" t="s">
        <v>33</v>
      </c>
      <c r="G264" s="95"/>
      <c r="H264" s="39">
        <v>2</v>
      </c>
      <c r="I264" s="32"/>
      <c r="J264" s="40"/>
    </row>
    <row r="265" spans="2:10" x14ac:dyDescent="0.25">
      <c r="B265" s="299"/>
      <c r="C265" s="303"/>
      <c r="D265" s="47" t="s">
        <v>1273</v>
      </c>
      <c r="E265" s="298" t="s">
        <v>1274</v>
      </c>
      <c r="F265" s="38" t="s">
        <v>33</v>
      </c>
      <c r="G265" s="96"/>
      <c r="H265" s="39">
        <v>2</v>
      </c>
      <c r="I265" s="32"/>
      <c r="J265" s="33"/>
    </row>
    <row r="266" spans="2:10" x14ac:dyDescent="0.25">
      <c r="B266" s="27"/>
      <c r="C266" s="28"/>
      <c r="D266" s="47" t="s">
        <v>1275</v>
      </c>
      <c r="E266" s="298" t="s">
        <v>1276</v>
      </c>
      <c r="F266" s="38" t="s">
        <v>33</v>
      </c>
      <c r="G266" s="338"/>
      <c r="H266" s="39">
        <v>2</v>
      </c>
      <c r="I266" s="32"/>
      <c r="J266" s="33"/>
    </row>
    <row r="267" spans="2:10" ht="15.75" x14ac:dyDescent="0.25">
      <c r="B267" s="34"/>
      <c r="C267" s="353" t="s">
        <v>1277</v>
      </c>
      <c r="D267" s="363"/>
      <c r="E267" s="363"/>
      <c r="F267" s="363"/>
      <c r="G267" s="363"/>
      <c r="H267" s="363"/>
      <c r="I267" s="363"/>
      <c r="J267" s="364"/>
    </row>
    <row r="268" spans="2:10" ht="31.5" x14ac:dyDescent="0.25">
      <c r="B268" s="27"/>
      <c r="C268" s="28"/>
      <c r="D268" s="47" t="s">
        <v>194</v>
      </c>
      <c r="E268" s="92" t="s">
        <v>1278</v>
      </c>
      <c r="F268" s="38" t="s">
        <v>33</v>
      </c>
      <c r="G268" s="96"/>
      <c r="H268" s="39">
        <v>3</v>
      </c>
      <c r="I268" s="32"/>
      <c r="J268" s="33"/>
    </row>
    <row r="269" spans="2:10" ht="31.5" x14ac:dyDescent="0.25">
      <c r="B269" s="27"/>
      <c r="C269" s="28"/>
      <c r="D269" s="47" t="s">
        <v>574</v>
      </c>
      <c r="E269" s="92" t="s">
        <v>1279</v>
      </c>
      <c r="F269" s="38" t="s">
        <v>33</v>
      </c>
      <c r="G269" s="338"/>
      <c r="H269" s="39">
        <v>3</v>
      </c>
      <c r="I269" s="32"/>
      <c r="J269" s="33"/>
    </row>
    <row r="270" spans="2:10" ht="31.5" x14ac:dyDescent="0.25">
      <c r="B270" s="27"/>
      <c r="C270" s="297"/>
      <c r="D270" s="47" t="s">
        <v>575</v>
      </c>
      <c r="E270" s="92" t="s">
        <v>1280</v>
      </c>
      <c r="F270" s="38" t="s">
        <v>33</v>
      </c>
      <c r="G270" s="96"/>
      <c r="H270" s="39">
        <v>3</v>
      </c>
      <c r="I270" s="32"/>
      <c r="J270" s="58"/>
    </row>
    <row r="271" spans="2:10" ht="31.5" x14ac:dyDescent="0.25">
      <c r="B271" s="299"/>
      <c r="C271" s="36"/>
      <c r="D271" s="47" t="s">
        <v>576</v>
      </c>
      <c r="E271" s="92" t="s">
        <v>1281</v>
      </c>
      <c r="F271" s="38" t="s">
        <v>33</v>
      </c>
      <c r="G271" s="300"/>
      <c r="H271" s="39">
        <v>3</v>
      </c>
      <c r="I271" s="32"/>
      <c r="J271" s="40"/>
    </row>
    <row r="272" spans="2:10" ht="31.5" x14ac:dyDescent="0.25">
      <c r="B272" s="27"/>
      <c r="C272" s="28"/>
      <c r="D272" s="47" t="s">
        <v>577</v>
      </c>
      <c r="E272" s="92" t="s">
        <v>1282</v>
      </c>
      <c r="F272" s="38" t="s">
        <v>33</v>
      </c>
      <c r="G272" s="94"/>
      <c r="H272" s="39">
        <v>3</v>
      </c>
      <c r="I272" s="32"/>
      <c r="J272" s="33"/>
    </row>
    <row r="273" spans="2:10" ht="31.5" x14ac:dyDescent="0.25">
      <c r="B273" s="27"/>
      <c r="C273" s="28"/>
      <c r="D273" s="47" t="s">
        <v>1283</v>
      </c>
      <c r="E273" s="92" t="s">
        <v>1284</v>
      </c>
      <c r="F273" s="38" t="s">
        <v>33</v>
      </c>
      <c r="G273" s="94"/>
      <c r="H273" s="39">
        <v>3</v>
      </c>
      <c r="I273" s="32"/>
      <c r="J273" s="58"/>
    </row>
    <row r="274" spans="2:10" ht="31.5" x14ac:dyDescent="0.25">
      <c r="B274" s="27"/>
      <c r="C274" s="28"/>
      <c r="D274" s="47" t="s">
        <v>1285</v>
      </c>
      <c r="E274" s="92" t="s">
        <v>1286</v>
      </c>
      <c r="F274" s="38" t="s">
        <v>33</v>
      </c>
      <c r="G274" s="96"/>
      <c r="H274" s="39">
        <v>3</v>
      </c>
      <c r="I274" s="32"/>
      <c r="J274" s="33"/>
    </row>
    <row r="275" spans="2:10" ht="31.5" x14ac:dyDescent="0.25">
      <c r="B275" s="301"/>
      <c r="C275" s="302"/>
      <c r="D275" s="47" t="s">
        <v>1287</v>
      </c>
      <c r="E275" s="92" t="s">
        <v>1288</v>
      </c>
      <c r="F275" s="38" t="s">
        <v>33</v>
      </c>
      <c r="G275" s="95"/>
      <c r="H275" s="39">
        <v>3</v>
      </c>
      <c r="I275" s="32"/>
      <c r="J275" s="40"/>
    </row>
    <row r="276" spans="2:10" ht="31.5" x14ac:dyDescent="0.25">
      <c r="B276" s="299"/>
      <c r="C276" s="303"/>
      <c r="D276" s="47" t="s">
        <v>1289</v>
      </c>
      <c r="E276" s="92" t="s">
        <v>1290</v>
      </c>
      <c r="F276" s="38" t="s">
        <v>33</v>
      </c>
      <c r="G276" s="96"/>
      <c r="H276" s="39">
        <v>3</v>
      </c>
      <c r="I276" s="32"/>
      <c r="J276" s="33"/>
    </row>
    <row r="277" spans="2:10" ht="31.5" x14ac:dyDescent="0.25">
      <c r="B277" s="27"/>
      <c r="C277" s="28"/>
      <c r="D277" s="47" t="s">
        <v>1291</v>
      </c>
      <c r="E277" s="92" t="s">
        <v>1292</v>
      </c>
      <c r="F277" s="38" t="s">
        <v>33</v>
      </c>
      <c r="G277" s="338"/>
      <c r="H277" s="39">
        <v>3</v>
      </c>
      <c r="I277" s="32"/>
      <c r="J277" s="33"/>
    </row>
    <row r="278" spans="2:10" ht="31.5" x14ac:dyDescent="0.25">
      <c r="B278" s="27"/>
      <c r="C278" s="297"/>
      <c r="D278" s="47" t="s">
        <v>1293</v>
      </c>
      <c r="E278" s="92" t="s">
        <v>1294</v>
      </c>
      <c r="F278" s="38" t="s">
        <v>33</v>
      </c>
      <c r="G278" s="96"/>
      <c r="H278" s="39">
        <v>3</v>
      </c>
      <c r="I278" s="32"/>
      <c r="J278" s="58"/>
    </row>
    <row r="279" spans="2:10" ht="31.5" x14ac:dyDescent="0.25">
      <c r="B279" s="299"/>
      <c r="C279" s="36"/>
      <c r="D279" s="47" t="s">
        <v>1295</v>
      </c>
      <c r="E279" s="92" t="s">
        <v>1296</v>
      </c>
      <c r="F279" s="38" t="s">
        <v>33</v>
      </c>
      <c r="G279" s="300"/>
      <c r="H279" s="39">
        <v>3</v>
      </c>
      <c r="I279" s="32"/>
      <c r="J279" s="40"/>
    </row>
    <row r="280" spans="2:10" ht="31.5" x14ac:dyDescent="0.25">
      <c r="B280" s="27"/>
      <c r="C280" s="28"/>
      <c r="D280" s="47" t="s">
        <v>1297</v>
      </c>
      <c r="E280" s="92" t="s">
        <v>1298</v>
      </c>
      <c r="F280" s="38" t="s">
        <v>33</v>
      </c>
      <c r="G280" s="298"/>
      <c r="H280" s="39">
        <v>3</v>
      </c>
      <c r="I280" s="32"/>
      <c r="J280" s="33"/>
    </row>
    <row r="281" spans="2:10" ht="31.5" x14ac:dyDescent="0.25">
      <c r="B281" s="301"/>
      <c r="C281" s="302"/>
      <c r="D281" s="47" t="s">
        <v>1299</v>
      </c>
      <c r="E281" s="92" t="s">
        <v>1300</v>
      </c>
      <c r="F281" s="38" t="s">
        <v>33</v>
      </c>
      <c r="G281" s="95"/>
      <c r="H281" s="39">
        <v>3</v>
      </c>
      <c r="I281" s="32"/>
      <c r="J281" s="40"/>
    </row>
    <row r="282" spans="2:10" ht="31.5" x14ac:dyDescent="0.25">
      <c r="B282" s="299"/>
      <c r="C282" s="303"/>
      <c r="D282" s="47" t="s">
        <v>1301</v>
      </c>
      <c r="E282" s="92" t="s">
        <v>1302</v>
      </c>
      <c r="F282" s="38" t="s">
        <v>33</v>
      </c>
      <c r="G282" s="96"/>
      <c r="H282" s="39">
        <v>3</v>
      </c>
      <c r="I282" s="32"/>
      <c r="J282" s="33"/>
    </row>
    <row r="283" spans="2:10" ht="31.5" x14ac:dyDescent="0.25">
      <c r="B283" s="282"/>
      <c r="C283" s="297"/>
      <c r="D283" s="47" t="s">
        <v>1303</v>
      </c>
      <c r="E283" s="92" t="s">
        <v>1304</v>
      </c>
      <c r="F283" s="38" t="s">
        <v>33</v>
      </c>
      <c r="G283" s="298"/>
      <c r="H283" s="39">
        <v>3</v>
      </c>
      <c r="I283" s="32"/>
      <c r="J283" s="33"/>
    </row>
    <row r="284" spans="2:10" ht="31.5" x14ac:dyDescent="0.25">
      <c r="B284" s="35"/>
      <c r="C284" s="36"/>
      <c r="D284" s="47" t="s">
        <v>1305</v>
      </c>
      <c r="E284" s="92" t="s">
        <v>1306</v>
      </c>
      <c r="F284" s="38" t="s">
        <v>33</v>
      </c>
      <c r="G284" s="95"/>
      <c r="H284" s="39">
        <v>3</v>
      </c>
      <c r="I284" s="32"/>
      <c r="J284" s="40"/>
    </row>
    <row r="285" spans="2:10" ht="31.5" x14ac:dyDescent="0.25">
      <c r="B285" s="282"/>
      <c r="C285" s="297"/>
      <c r="D285" s="47" t="s">
        <v>1307</v>
      </c>
      <c r="E285" s="92" t="s">
        <v>1308</v>
      </c>
      <c r="F285" s="38" t="s">
        <v>33</v>
      </c>
      <c r="G285" s="298"/>
      <c r="H285" s="39">
        <v>3</v>
      </c>
      <c r="I285" s="32"/>
      <c r="J285" s="33"/>
    </row>
    <row r="286" spans="2:10" ht="31.5" x14ac:dyDescent="0.25">
      <c r="B286" s="35"/>
      <c r="C286" s="36"/>
      <c r="D286" s="47" t="s">
        <v>1309</v>
      </c>
      <c r="E286" s="92" t="s">
        <v>1310</v>
      </c>
      <c r="F286" s="38" t="s">
        <v>33</v>
      </c>
      <c r="G286" s="95"/>
      <c r="H286" s="39">
        <v>3</v>
      </c>
      <c r="I286" s="32"/>
      <c r="J286" s="40"/>
    </row>
    <row r="287" spans="2:10" ht="31.5" x14ac:dyDescent="0.25">
      <c r="B287" s="27"/>
      <c r="C287" s="297"/>
      <c r="D287" s="47" t="s">
        <v>1311</v>
      </c>
      <c r="E287" s="92" t="s">
        <v>1566</v>
      </c>
      <c r="F287" s="38" t="s">
        <v>33</v>
      </c>
      <c r="G287" s="96"/>
      <c r="H287" s="39">
        <v>3</v>
      </c>
      <c r="I287" s="32"/>
      <c r="J287" s="58"/>
    </row>
    <row r="288" spans="2:10" ht="31.5" x14ac:dyDescent="0.25">
      <c r="B288" s="299"/>
      <c r="C288" s="36"/>
      <c r="D288" s="47" t="s">
        <v>1312</v>
      </c>
      <c r="E288" s="92" t="s">
        <v>1313</v>
      </c>
      <c r="F288" s="38" t="s">
        <v>33</v>
      </c>
      <c r="G288" s="300"/>
      <c r="H288" s="39">
        <v>3</v>
      </c>
      <c r="I288" s="32"/>
      <c r="J288" s="40"/>
    </row>
    <row r="289" spans="2:10" ht="31.5" x14ac:dyDescent="0.25">
      <c r="B289" s="27"/>
      <c r="C289" s="28"/>
      <c r="D289" s="47" t="s">
        <v>1314</v>
      </c>
      <c r="E289" s="92" t="s">
        <v>1315</v>
      </c>
      <c r="F289" s="38" t="s">
        <v>33</v>
      </c>
      <c r="G289" s="298"/>
      <c r="H289" s="39">
        <v>3</v>
      </c>
      <c r="I289" s="32"/>
      <c r="J289" s="33"/>
    </row>
    <row r="290" spans="2:10" ht="31.5" x14ac:dyDescent="0.25">
      <c r="B290" s="301"/>
      <c r="C290" s="302"/>
      <c r="D290" s="47" t="s">
        <v>1316</v>
      </c>
      <c r="E290" s="92" t="s">
        <v>1317</v>
      </c>
      <c r="F290" s="38" t="s">
        <v>33</v>
      </c>
      <c r="G290" s="95"/>
      <c r="H290" s="39">
        <v>3</v>
      </c>
      <c r="I290" s="32"/>
      <c r="J290" s="40"/>
    </row>
    <row r="291" spans="2:10" ht="31.5" x14ac:dyDescent="0.25">
      <c r="B291" s="299"/>
      <c r="C291" s="303"/>
      <c r="D291" s="47" t="s">
        <v>1318</v>
      </c>
      <c r="E291" s="92" t="s">
        <v>1319</v>
      </c>
      <c r="F291" s="38" t="s">
        <v>33</v>
      </c>
      <c r="G291" s="96"/>
      <c r="H291" s="39">
        <v>3</v>
      </c>
      <c r="I291" s="32"/>
      <c r="J291" s="33"/>
    </row>
    <row r="292" spans="2:10" ht="31.5" x14ac:dyDescent="0.25">
      <c r="B292" s="282"/>
      <c r="C292" s="297"/>
      <c r="D292" s="47" t="s">
        <v>1320</v>
      </c>
      <c r="E292" s="92" t="s">
        <v>1321</v>
      </c>
      <c r="F292" s="38" t="s">
        <v>33</v>
      </c>
      <c r="G292" s="298"/>
      <c r="H292" s="39">
        <v>3</v>
      </c>
      <c r="I292" s="32"/>
      <c r="J292" s="33"/>
    </row>
    <row r="293" spans="2:10" ht="31.5" x14ac:dyDescent="0.25">
      <c r="B293" s="35"/>
      <c r="C293" s="36"/>
      <c r="D293" s="47" t="s">
        <v>1322</v>
      </c>
      <c r="E293" s="92" t="s">
        <v>1323</v>
      </c>
      <c r="F293" s="38" t="s">
        <v>33</v>
      </c>
      <c r="G293" s="95"/>
      <c r="H293" s="39">
        <v>3</v>
      </c>
      <c r="I293" s="32"/>
      <c r="J293" s="40"/>
    </row>
    <row r="294" spans="2:10" ht="31.5" x14ac:dyDescent="0.25">
      <c r="B294" s="282"/>
      <c r="C294" s="297"/>
      <c r="D294" s="47" t="s">
        <v>1324</v>
      </c>
      <c r="E294" s="92" t="s">
        <v>1325</v>
      </c>
      <c r="F294" s="38" t="s">
        <v>33</v>
      </c>
      <c r="G294" s="298"/>
      <c r="H294" s="39">
        <v>3</v>
      </c>
      <c r="I294" s="32"/>
      <c r="J294" s="33"/>
    </row>
    <row r="295" spans="2:10" x14ac:dyDescent="0.25">
      <c r="B295" s="299"/>
      <c r="C295" s="303"/>
      <c r="D295" s="47" t="s">
        <v>1326</v>
      </c>
      <c r="E295" s="92" t="s">
        <v>472</v>
      </c>
      <c r="F295" s="38" t="s">
        <v>33</v>
      </c>
      <c r="G295" s="96"/>
      <c r="H295" s="39">
        <v>10</v>
      </c>
      <c r="I295" s="32"/>
      <c r="J295" s="33"/>
    </row>
    <row r="296" spans="2:10" x14ac:dyDescent="0.25">
      <c r="B296" s="282"/>
      <c r="C296" s="297"/>
      <c r="D296" s="47" t="s">
        <v>1327</v>
      </c>
      <c r="E296" s="92" t="s">
        <v>473</v>
      </c>
      <c r="F296" s="38" t="s">
        <v>33</v>
      </c>
      <c r="G296" s="298"/>
      <c r="H296" s="39">
        <v>10</v>
      </c>
      <c r="I296" s="32"/>
      <c r="J296" s="33"/>
    </row>
    <row r="297" spans="2:10" x14ac:dyDescent="0.25">
      <c r="B297" s="35"/>
      <c r="C297" s="36"/>
      <c r="D297" s="47" t="s">
        <v>1328</v>
      </c>
      <c r="E297" s="92" t="s">
        <v>475</v>
      </c>
      <c r="F297" s="38" t="s">
        <v>33</v>
      </c>
      <c r="G297" s="95"/>
      <c r="H297" s="39">
        <v>10</v>
      </c>
      <c r="I297" s="32"/>
      <c r="J297" s="40"/>
    </row>
    <row r="298" spans="2:10" ht="19.5" thickBot="1" x14ac:dyDescent="0.3">
      <c r="B298" s="282"/>
      <c r="C298" s="297"/>
      <c r="D298" s="47" t="s">
        <v>1329</v>
      </c>
      <c r="E298" s="92" t="s">
        <v>474</v>
      </c>
      <c r="F298" s="38" t="s">
        <v>33</v>
      </c>
      <c r="G298" s="298"/>
      <c r="H298" s="39">
        <v>10</v>
      </c>
      <c r="I298" s="32"/>
      <c r="J298" s="33"/>
    </row>
    <row r="299" spans="2:10" ht="16.5" thickBot="1" x14ac:dyDescent="0.3">
      <c r="B299" s="357" t="s">
        <v>1330</v>
      </c>
      <c r="C299" s="358"/>
      <c r="D299" s="358"/>
      <c r="E299" s="358"/>
      <c r="F299" s="358"/>
      <c r="G299" s="358"/>
      <c r="H299" s="358"/>
      <c r="I299" s="358"/>
      <c r="J299" s="359"/>
    </row>
    <row r="300" spans="2:10" ht="15.75" x14ac:dyDescent="0.25">
      <c r="B300" s="34"/>
      <c r="C300" s="353" t="s">
        <v>1331</v>
      </c>
      <c r="D300" s="363"/>
      <c r="E300" s="363"/>
      <c r="F300" s="363"/>
      <c r="G300" s="363"/>
      <c r="H300" s="363"/>
      <c r="I300" s="363"/>
      <c r="J300" s="364"/>
    </row>
    <row r="301" spans="2:10" x14ac:dyDescent="0.25">
      <c r="B301" s="35"/>
      <c r="C301" s="36"/>
      <c r="D301" s="47" t="s">
        <v>195</v>
      </c>
      <c r="E301" s="92" t="s">
        <v>1397</v>
      </c>
      <c r="F301" s="38" t="s">
        <v>1138</v>
      </c>
      <c r="G301" s="337"/>
      <c r="H301" s="39">
        <v>5</v>
      </c>
      <c r="I301" s="32"/>
      <c r="J301" s="40"/>
    </row>
    <row r="302" spans="2:10" x14ac:dyDescent="0.25">
      <c r="B302" s="27"/>
      <c r="C302" s="28"/>
      <c r="D302" s="47" t="s">
        <v>1332</v>
      </c>
      <c r="E302" s="92" t="s">
        <v>1398</v>
      </c>
      <c r="F302" s="38" t="s">
        <v>1138</v>
      </c>
      <c r="G302" s="94"/>
      <c r="H302" s="39">
        <v>5</v>
      </c>
      <c r="I302" s="32"/>
      <c r="J302" s="33"/>
    </row>
    <row r="303" spans="2:10" x14ac:dyDescent="0.25">
      <c r="B303" s="27"/>
      <c r="C303" s="28"/>
      <c r="D303" s="47" t="s">
        <v>1333</v>
      </c>
      <c r="E303" s="92" t="s">
        <v>1399</v>
      </c>
      <c r="F303" s="38" t="s">
        <v>1138</v>
      </c>
      <c r="G303" s="94"/>
      <c r="H303" s="39">
        <v>5</v>
      </c>
      <c r="I303" s="32"/>
      <c r="J303" s="58"/>
    </row>
    <row r="304" spans="2:10" x14ac:dyDescent="0.25">
      <c r="B304" s="27"/>
      <c r="C304" s="28"/>
      <c r="D304" s="47" t="s">
        <v>1334</v>
      </c>
      <c r="E304" s="92" t="s">
        <v>1406</v>
      </c>
      <c r="F304" s="38" t="s">
        <v>1138</v>
      </c>
      <c r="G304" s="96"/>
      <c r="H304" s="39">
        <v>5</v>
      </c>
      <c r="I304" s="32"/>
      <c r="J304" s="33"/>
    </row>
    <row r="305" spans="2:10" x14ac:dyDescent="0.25">
      <c r="B305" s="27"/>
      <c r="C305" s="28"/>
      <c r="D305" s="47" t="s">
        <v>1335</v>
      </c>
      <c r="E305" s="92" t="s">
        <v>1407</v>
      </c>
      <c r="F305" s="38" t="s">
        <v>1138</v>
      </c>
      <c r="G305" s="338"/>
      <c r="H305" s="39">
        <v>5</v>
      </c>
      <c r="I305" s="32"/>
      <c r="J305" s="33"/>
    </row>
    <row r="306" spans="2:10" x14ac:dyDescent="0.25">
      <c r="B306" s="27"/>
      <c r="C306" s="28"/>
      <c r="D306" s="47" t="s">
        <v>1336</v>
      </c>
      <c r="E306" s="92" t="s">
        <v>1408</v>
      </c>
      <c r="F306" s="38" t="s">
        <v>1138</v>
      </c>
      <c r="G306" s="94"/>
      <c r="H306" s="39">
        <v>5</v>
      </c>
      <c r="I306" s="32"/>
      <c r="J306" s="33"/>
    </row>
    <row r="307" spans="2:10" x14ac:dyDescent="0.25">
      <c r="B307" s="27"/>
      <c r="C307" s="28"/>
      <c r="D307" s="47" t="s">
        <v>1337</v>
      </c>
      <c r="E307" s="92" t="s">
        <v>1409</v>
      </c>
      <c r="F307" s="38" t="s">
        <v>1138</v>
      </c>
      <c r="G307" s="94"/>
      <c r="H307" s="39">
        <v>5</v>
      </c>
      <c r="I307" s="32"/>
      <c r="J307" s="33"/>
    </row>
    <row r="308" spans="2:10" x14ac:dyDescent="0.25">
      <c r="B308" s="27"/>
      <c r="C308" s="28"/>
      <c r="D308" s="47" t="s">
        <v>1338</v>
      </c>
      <c r="E308" s="92" t="s">
        <v>1410</v>
      </c>
      <c r="F308" s="38" t="s">
        <v>1138</v>
      </c>
      <c r="G308" s="94"/>
      <c r="H308" s="39">
        <v>5</v>
      </c>
      <c r="I308" s="32"/>
      <c r="J308" s="58"/>
    </row>
    <row r="309" spans="2:10" x14ac:dyDescent="0.25">
      <c r="B309" s="27"/>
      <c r="C309" s="28"/>
      <c r="D309" s="47" t="s">
        <v>1339</v>
      </c>
      <c r="E309" s="92" t="s">
        <v>1411</v>
      </c>
      <c r="F309" s="38" t="s">
        <v>1138</v>
      </c>
      <c r="G309" s="96"/>
      <c r="H309" s="39">
        <v>5</v>
      </c>
      <c r="I309" s="32"/>
      <c r="J309" s="33"/>
    </row>
    <row r="310" spans="2:10" x14ac:dyDescent="0.25">
      <c r="B310" s="27"/>
      <c r="C310" s="28"/>
      <c r="D310" s="47" t="s">
        <v>1340</v>
      </c>
      <c r="E310" s="92" t="s">
        <v>1412</v>
      </c>
      <c r="F310" s="38" t="s">
        <v>1138</v>
      </c>
      <c r="G310" s="338"/>
      <c r="H310" s="39">
        <v>5</v>
      </c>
      <c r="I310" s="32"/>
      <c r="J310" s="33"/>
    </row>
    <row r="311" spans="2:10" x14ac:dyDescent="0.25">
      <c r="B311" s="27"/>
      <c r="C311" s="28"/>
      <c r="D311" s="47" t="s">
        <v>1341</v>
      </c>
      <c r="E311" s="92" t="s">
        <v>1413</v>
      </c>
      <c r="F311" s="38" t="s">
        <v>1138</v>
      </c>
      <c r="G311" s="94"/>
      <c r="H311" s="39">
        <v>5</v>
      </c>
      <c r="I311" s="32"/>
      <c r="J311" s="58"/>
    </row>
    <row r="312" spans="2:10" x14ac:dyDescent="0.25">
      <c r="B312" s="27"/>
      <c r="C312" s="28"/>
      <c r="D312" s="47" t="s">
        <v>1342</v>
      </c>
      <c r="E312" s="92" t="s">
        <v>1414</v>
      </c>
      <c r="F312" s="38" t="s">
        <v>1138</v>
      </c>
      <c r="G312" s="94"/>
      <c r="H312" s="39">
        <v>5</v>
      </c>
      <c r="I312" s="32"/>
      <c r="J312" s="33"/>
    </row>
    <row r="313" spans="2:10" x14ac:dyDescent="0.25">
      <c r="B313" s="27"/>
      <c r="C313" s="28"/>
      <c r="D313" s="47" t="s">
        <v>1343</v>
      </c>
      <c r="E313" s="92" t="s">
        <v>1415</v>
      </c>
      <c r="F313" s="38" t="s">
        <v>1138</v>
      </c>
      <c r="G313" s="94"/>
      <c r="H313" s="39">
        <v>5</v>
      </c>
      <c r="I313" s="32"/>
      <c r="J313" s="58"/>
    </row>
    <row r="314" spans="2:10" ht="31.5" x14ac:dyDescent="0.25">
      <c r="B314" s="27"/>
      <c r="C314" s="28"/>
      <c r="D314" s="47" t="s">
        <v>1344</v>
      </c>
      <c r="E314" s="92" t="s">
        <v>1416</v>
      </c>
      <c r="F314" s="38" t="s">
        <v>1138</v>
      </c>
      <c r="G314" s="96"/>
      <c r="H314" s="39">
        <v>5</v>
      </c>
      <c r="I314" s="32"/>
      <c r="J314" s="33"/>
    </row>
    <row r="315" spans="2:10" ht="15.75" x14ac:dyDescent="0.25">
      <c r="B315" s="34"/>
      <c r="C315" s="353" t="s">
        <v>1439</v>
      </c>
      <c r="D315" s="363"/>
      <c r="E315" s="363"/>
      <c r="F315" s="363"/>
      <c r="G315" s="363"/>
      <c r="H315" s="363"/>
      <c r="I315" s="363"/>
      <c r="J315" s="364"/>
    </row>
    <row r="316" spans="2:10" ht="63" x14ac:dyDescent="0.25">
      <c r="B316" s="27"/>
      <c r="C316" s="28"/>
      <c r="D316" s="47" t="s">
        <v>578</v>
      </c>
      <c r="E316" s="52" t="s">
        <v>102</v>
      </c>
      <c r="F316" s="30" t="s">
        <v>5</v>
      </c>
      <c r="G316" s="338" t="s">
        <v>1598</v>
      </c>
      <c r="H316" s="39">
        <v>10</v>
      </c>
      <c r="I316" s="32"/>
      <c r="J316" s="33"/>
    </row>
    <row r="317" spans="2:10" ht="74.25" customHeight="1" x14ac:dyDescent="0.25">
      <c r="B317" s="27"/>
      <c r="C317" s="28"/>
      <c r="D317" s="47" t="s">
        <v>196</v>
      </c>
      <c r="E317" s="52" t="s">
        <v>1600</v>
      </c>
      <c r="F317" s="30" t="s">
        <v>5</v>
      </c>
      <c r="G317" s="96" t="s">
        <v>1599</v>
      </c>
      <c r="H317" s="39">
        <v>10</v>
      </c>
      <c r="I317" s="32"/>
      <c r="J317" s="33"/>
    </row>
    <row r="318" spans="2:10" x14ac:dyDescent="0.25">
      <c r="B318" s="27"/>
      <c r="C318" s="28"/>
      <c r="D318" s="47" t="s">
        <v>579</v>
      </c>
      <c r="E318" s="298" t="s">
        <v>103</v>
      </c>
      <c r="F318" s="30" t="s">
        <v>5</v>
      </c>
      <c r="G318" s="298"/>
      <c r="H318" s="39">
        <v>10</v>
      </c>
      <c r="I318" s="32"/>
      <c r="J318" s="33"/>
    </row>
    <row r="319" spans="2:10" x14ac:dyDescent="0.25">
      <c r="B319" s="299"/>
      <c r="C319" s="303"/>
      <c r="D319" s="47" t="s">
        <v>197</v>
      </c>
      <c r="E319" s="92" t="s">
        <v>104</v>
      </c>
      <c r="F319" s="30" t="s">
        <v>5</v>
      </c>
      <c r="G319" s="95"/>
      <c r="H319" s="39">
        <v>10</v>
      </c>
      <c r="I319" s="32"/>
      <c r="J319" s="40"/>
    </row>
    <row r="320" spans="2:10" ht="63" x14ac:dyDescent="0.25">
      <c r="B320" s="27"/>
      <c r="C320" s="28"/>
      <c r="D320" s="47" t="s">
        <v>580</v>
      </c>
      <c r="E320" s="52" t="s">
        <v>1601</v>
      </c>
      <c r="F320" s="30" t="s">
        <v>5</v>
      </c>
      <c r="G320" s="338" t="s">
        <v>1602</v>
      </c>
      <c r="H320" s="39">
        <v>10</v>
      </c>
      <c r="I320" s="32"/>
      <c r="J320" s="33"/>
    </row>
    <row r="321" spans="2:10" ht="60" customHeight="1" x14ac:dyDescent="0.25">
      <c r="B321" s="282"/>
      <c r="C321" s="28"/>
      <c r="D321" s="47" t="s">
        <v>581</v>
      </c>
      <c r="E321" s="52" t="s">
        <v>1603</v>
      </c>
      <c r="F321" s="30" t="s">
        <v>5</v>
      </c>
      <c r="G321" s="96" t="s">
        <v>1604</v>
      </c>
      <c r="H321" s="39">
        <v>20</v>
      </c>
      <c r="I321" s="32"/>
      <c r="J321" s="33"/>
    </row>
    <row r="322" spans="2:10" ht="59.25" customHeight="1" x14ac:dyDescent="0.25">
      <c r="B322" s="304"/>
      <c r="C322" s="28"/>
      <c r="D322" s="305" t="s">
        <v>582</v>
      </c>
      <c r="E322" s="94" t="s">
        <v>658</v>
      </c>
      <c r="F322" s="30" t="s">
        <v>5</v>
      </c>
      <c r="G322" s="94" t="s">
        <v>659</v>
      </c>
      <c r="H322" s="39">
        <v>20</v>
      </c>
      <c r="I322" s="32"/>
      <c r="J322" s="33"/>
    </row>
    <row r="323" spans="2:10" ht="15.75" x14ac:dyDescent="0.25">
      <c r="B323" s="306"/>
      <c r="C323" s="365" t="s">
        <v>1345</v>
      </c>
      <c r="D323" s="366"/>
      <c r="E323" s="366"/>
      <c r="F323" s="366"/>
      <c r="G323" s="366"/>
      <c r="H323" s="366"/>
      <c r="I323" s="366"/>
      <c r="J323" s="367"/>
    </row>
    <row r="324" spans="2:10" ht="31.5" x14ac:dyDescent="0.25">
      <c r="B324" s="27"/>
      <c r="C324" s="28"/>
      <c r="D324" s="47" t="s">
        <v>583</v>
      </c>
      <c r="E324" s="52" t="s">
        <v>1346</v>
      </c>
      <c r="F324" s="38" t="s">
        <v>5</v>
      </c>
      <c r="G324" s="338"/>
      <c r="H324" s="39">
        <v>3</v>
      </c>
      <c r="I324" s="32"/>
      <c r="J324" s="33"/>
    </row>
    <row r="325" spans="2:10" ht="31.5" x14ac:dyDescent="0.25">
      <c r="B325" s="27"/>
      <c r="C325" s="28"/>
      <c r="D325" s="47" t="s">
        <v>584</v>
      </c>
      <c r="E325" s="52" t="s">
        <v>1347</v>
      </c>
      <c r="F325" s="38" t="s">
        <v>5</v>
      </c>
      <c r="G325" s="96"/>
      <c r="H325" s="39">
        <v>3</v>
      </c>
      <c r="I325" s="32"/>
      <c r="J325" s="33"/>
    </row>
    <row r="326" spans="2:10" ht="31.5" x14ac:dyDescent="0.25">
      <c r="B326" s="27"/>
      <c r="C326" s="28"/>
      <c r="D326" s="47" t="s">
        <v>1348</v>
      </c>
      <c r="E326" s="52" t="s">
        <v>1349</v>
      </c>
      <c r="F326" s="38" t="s">
        <v>5</v>
      </c>
      <c r="G326" s="298"/>
      <c r="H326" s="39">
        <v>3</v>
      </c>
      <c r="I326" s="32"/>
      <c r="J326" s="33"/>
    </row>
    <row r="327" spans="2:10" ht="31.5" x14ac:dyDescent="0.25">
      <c r="B327" s="299"/>
      <c r="C327" s="303"/>
      <c r="D327" s="47" t="s">
        <v>1350</v>
      </c>
      <c r="E327" s="52" t="s">
        <v>1351</v>
      </c>
      <c r="F327" s="38" t="s">
        <v>5</v>
      </c>
      <c r="G327" s="95"/>
      <c r="H327" s="39">
        <v>3</v>
      </c>
      <c r="I327" s="32"/>
      <c r="J327" s="40"/>
    </row>
    <row r="328" spans="2:10" ht="31.5" x14ac:dyDescent="0.25">
      <c r="B328" s="27"/>
      <c r="C328" s="28"/>
      <c r="D328" s="47" t="s">
        <v>1352</v>
      </c>
      <c r="E328" s="52" t="s">
        <v>1353</v>
      </c>
      <c r="F328" s="38" t="s">
        <v>5</v>
      </c>
      <c r="G328" s="338"/>
      <c r="H328" s="39">
        <v>3</v>
      </c>
      <c r="I328" s="32"/>
      <c r="J328" s="33"/>
    </row>
    <row r="329" spans="2:10" ht="31.5" x14ac:dyDescent="0.25">
      <c r="B329" s="27"/>
      <c r="C329" s="28"/>
      <c r="D329" s="47" t="s">
        <v>1354</v>
      </c>
      <c r="E329" s="52" t="s">
        <v>1355</v>
      </c>
      <c r="F329" s="38" t="s">
        <v>5</v>
      </c>
      <c r="G329" s="300"/>
      <c r="H329" s="39">
        <v>3</v>
      </c>
      <c r="I329" s="32"/>
      <c r="J329" s="33"/>
    </row>
    <row r="330" spans="2:10" x14ac:dyDescent="0.25">
      <c r="B330" s="27"/>
      <c r="C330" s="28"/>
      <c r="D330" s="47" t="s">
        <v>1356</v>
      </c>
      <c r="E330" s="52" t="s">
        <v>1357</v>
      </c>
      <c r="F330" s="38" t="s">
        <v>5</v>
      </c>
      <c r="G330" s="96"/>
      <c r="H330" s="39">
        <v>3</v>
      </c>
      <c r="I330" s="32"/>
      <c r="J330" s="33"/>
    </row>
    <row r="331" spans="2:10" ht="31.5" x14ac:dyDescent="0.25">
      <c r="B331" s="27"/>
      <c r="C331" s="28"/>
      <c r="D331" s="47" t="s">
        <v>1358</v>
      </c>
      <c r="E331" s="52" t="s">
        <v>1359</v>
      </c>
      <c r="F331" s="38" t="s">
        <v>5</v>
      </c>
      <c r="G331" s="298"/>
      <c r="H331" s="39">
        <v>3</v>
      </c>
      <c r="I331" s="32"/>
      <c r="J331" s="33"/>
    </row>
    <row r="332" spans="2:10" ht="31.5" x14ac:dyDescent="0.25">
      <c r="B332" s="299"/>
      <c r="C332" s="303"/>
      <c r="D332" s="47" t="s">
        <v>1360</v>
      </c>
      <c r="E332" s="52" t="s">
        <v>1361</v>
      </c>
      <c r="F332" s="38" t="s">
        <v>5</v>
      </c>
      <c r="G332" s="95"/>
      <c r="H332" s="39">
        <v>3</v>
      </c>
      <c r="I332" s="32"/>
      <c r="J332" s="40"/>
    </row>
    <row r="333" spans="2:10" ht="31.5" x14ac:dyDescent="0.25">
      <c r="B333" s="27"/>
      <c r="C333" s="28"/>
      <c r="D333" s="47" t="s">
        <v>1362</v>
      </c>
      <c r="E333" s="52" t="s">
        <v>1363</v>
      </c>
      <c r="F333" s="38" t="s">
        <v>5</v>
      </c>
      <c r="G333" s="338"/>
      <c r="H333" s="39">
        <v>3</v>
      </c>
      <c r="I333" s="32"/>
      <c r="J333" s="33"/>
    </row>
    <row r="334" spans="2:10" x14ac:dyDescent="0.25">
      <c r="B334" s="307"/>
      <c r="C334" s="28"/>
      <c r="D334" s="305" t="s">
        <v>1364</v>
      </c>
      <c r="E334" s="52" t="s">
        <v>1365</v>
      </c>
      <c r="F334" s="30" t="s">
        <v>5</v>
      </c>
      <c r="G334" s="94"/>
      <c r="H334" s="194">
        <v>3</v>
      </c>
      <c r="I334" s="32"/>
      <c r="J334" s="33"/>
    </row>
    <row r="335" spans="2:10" ht="15.75" x14ac:dyDescent="0.25">
      <c r="B335" s="308"/>
      <c r="C335" s="365" t="s">
        <v>1366</v>
      </c>
      <c r="D335" s="366"/>
      <c r="E335" s="366"/>
      <c r="F335" s="366"/>
      <c r="G335" s="366"/>
      <c r="H335" s="366"/>
      <c r="I335" s="366"/>
      <c r="J335" s="367"/>
    </row>
    <row r="336" spans="2:10" x14ac:dyDescent="0.25">
      <c r="B336" s="27"/>
      <c r="C336" s="28"/>
      <c r="D336" s="47" t="s">
        <v>198</v>
      </c>
      <c r="E336" s="52" t="s">
        <v>1367</v>
      </c>
      <c r="F336" s="38" t="s">
        <v>5</v>
      </c>
      <c r="G336" s="338"/>
      <c r="H336" s="39">
        <v>5</v>
      </c>
      <c r="I336" s="32"/>
      <c r="J336" s="33"/>
    </row>
    <row r="337" spans="2:10" x14ac:dyDescent="0.25">
      <c r="B337" s="27"/>
      <c r="C337" s="28"/>
      <c r="D337" s="47" t="s">
        <v>1368</v>
      </c>
      <c r="E337" s="52" t="s">
        <v>1369</v>
      </c>
      <c r="F337" s="38" t="s">
        <v>5</v>
      </c>
      <c r="G337" s="96"/>
      <c r="H337" s="39">
        <v>5</v>
      </c>
      <c r="I337" s="32"/>
      <c r="J337" s="33"/>
    </row>
    <row r="338" spans="2:10" x14ac:dyDescent="0.25">
      <c r="B338" s="27"/>
      <c r="C338" s="28"/>
      <c r="D338" s="47" t="s">
        <v>1370</v>
      </c>
      <c r="E338" s="52" t="s">
        <v>1371</v>
      </c>
      <c r="F338" s="38" t="s">
        <v>5</v>
      </c>
      <c r="G338" s="298"/>
      <c r="H338" s="39">
        <v>5</v>
      </c>
      <c r="I338" s="32"/>
      <c r="J338" s="33"/>
    </row>
    <row r="339" spans="2:10" ht="31.5" x14ac:dyDescent="0.25">
      <c r="B339" s="299"/>
      <c r="C339" s="303"/>
      <c r="D339" s="47" t="s">
        <v>1372</v>
      </c>
      <c r="E339" s="52" t="s">
        <v>1373</v>
      </c>
      <c r="F339" s="38" t="s">
        <v>5</v>
      </c>
      <c r="G339" s="95"/>
      <c r="H339" s="39">
        <v>5</v>
      </c>
      <c r="I339" s="32"/>
      <c r="J339" s="40"/>
    </row>
    <row r="340" spans="2:10" ht="31.5" x14ac:dyDescent="0.25">
      <c r="B340" s="27"/>
      <c r="C340" s="28"/>
      <c r="D340" s="47" t="s">
        <v>1374</v>
      </c>
      <c r="E340" s="52" t="s">
        <v>1375</v>
      </c>
      <c r="F340" s="38" t="s">
        <v>5</v>
      </c>
      <c r="G340" s="338"/>
      <c r="H340" s="39">
        <v>5</v>
      </c>
      <c r="I340" s="32"/>
      <c r="J340" s="33"/>
    </row>
    <row r="341" spans="2:10" ht="31.5" x14ac:dyDescent="0.25">
      <c r="B341" s="27"/>
      <c r="C341" s="28"/>
      <c r="D341" s="47" t="s">
        <v>1376</v>
      </c>
      <c r="E341" s="52" t="s">
        <v>1377</v>
      </c>
      <c r="F341" s="38" t="s">
        <v>5</v>
      </c>
      <c r="G341" s="300"/>
      <c r="H341" s="39">
        <v>5</v>
      </c>
      <c r="I341" s="32"/>
      <c r="J341" s="33"/>
    </row>
    <row r="342" spans="2:10" ht="15.75" x14ac:dyDescent="0.25">
      <c r="B342" s="306"/>
      <c r="C342" s="365" t="s">
        <v>1378</v>
      </c>
      <c r="D342" s="366"/>
      <c r="E342" s="366"/>
      <c r="F342" s="366"/>
      <c r="G342" s="366"/>
      <c r="H342" s="366"/>
      <c r="I342" s="366"/>
      <c r="J342" s="367"/>
    </row>
    <row r="343" spans="2:10" ht="33.75" customHeight="1" x14ac:dyDescent="0.25">
      <c r="B343" s="27"/>
      <c r="C343" s="28"/>
      <c r="D343" s="47" t="s">
        <v>199</v>
      </c>
      <c r="E343" s="52" t="s">
        <v>1605</v>
      </c>
      <c r="F343" s="38" t="s">
        <v>5</v>
      </c>
      <c r="G343" s="338"/>
      <c r="H343" s="39">
        <v>5</v>
      </c>
      <c r="I343" s="32"/>
      <c r="J343" s="33"/>
    </row>
    <row r="344" spans="2:10" ht="31.5" x14ac:dyDescent="0.25">
      <c r="B344" s="27"/>
      <c r="C344" s="28"/>
      <c r="D344" s="47" t="s">
        <v>585</v>
      </c>
      <c r="E344" s="52" t="s">
        <v>1606</v>
      </c>
      <c r="F344" s="38" t="s">
        <v>5</v>
      </c>
      <c r="G344" s="96"/>
      <c r="H344" s="39">
        <v>5</v>
      </c>
      <c r="I344" s="32"/>
      <c r="J344" s="33"/>
    </row>
    <row r="345" spans="2:10" x14ac:dyDescent="0.25">
      <c r="B345" s="27"/>
      <c r="C345" s="28"/>
      <c r="D345" s="47" t="s">
        <v>586</v>
      </c>
      <c r="E345" s="52" t="s">
        <v>1607</v>
      </c>
      <c r="F345" s="38" t="s">
        <v>5</v>
      </c>
      <c r="G345" s="298"/>
      <c r="H345" s="39">
        <v>5</v>
      </c>
      <c r="I345" s="32"/>
      <c r="J345" s="33"/>
    </row>
    <row r="346" spans="2:10" x14ac:dyDescent="0.25">
      <c r="B346" s="299"/>
      <c r="C346" s="303"/>
      <c r="D346" s="47" t="s">
        <v>587</v>
      </c>
      <c r="E346" s="52" t="s">
        <v>1608</v>
      </c>
      <c r="F346" s="38" t="s">
        <v>5</v>
      </c>
      <c r="G346" s="95"/>
      <c r="H346" s="39">
        <v>5</v>
      </c>
      <c r="I346" s="32"/>
      <c r="J346" s="40"/>
    </row>
    <row r="347" spans="2:10" x14ac:dyDescent="0.25">
      <c r="B347" s="27"/>
      <c r="C347" s="28"/>
      <c r="D347" s="47" t="s">
        <v>1379</v>
      </c>
      <c r="E347" s="52" t="s">
        <v>1609</v>
      </c>
      <c r="F347" s="38" t="s">
        <v>5</v>
      </c>
      <c r="G347" s="338"/>
      <c r="H347" s="39">
        <v>5</v>
      </c>
      <c r="I347" s="32"/>
      <c r="J347" s="33"/>
    </row>
    <row r="348" spans="2:10" ht="31.5" x14ac:dyDescent="0.25">
      <c r="B348" s="27"/>
      <c r="C348" s="28"/>
      <c r="D348" s="47" t="s">
        <v>1380</v>
      </c>
      <c r="E348" s="52" t="s">
        <v>1381</v>
      </c>
      <c r="F348" s="38" t="s">
        <v>5</v>
      </c>
      <c r="G348" s="300"/>
      <c r="H348" s="39">
        <v>5</v>
      </c>
      <c r="I348" s="32"/>
      <c r="J348" s="33"/>
    </row>
    <row r="349" spans="2:10" ht="31.5" x14ac:dyDescent="0.25">
      <c r="B349" s="282"/>
      <c r="C349" s="297"/>
      <c r="D349" s="47" t="s">
        <v>1382</v>
      </c>
      <c r="E349" s="52" t="s">
        <v>1610</v>
      </c>
      <c r="F349" s="30" t="s">
        <v>5</v>
      </c>
      <c r="G349" s="96"/>
      <c r="H349" s="39">
        <v>5</v>
      </c>
      <c r="I349" s="32"/>
      <c r="J349" s="33"/>
    </row>
    <row r="350" spans="2:10" ht="31.5" x14ac:dyDescent="0.25">
      <c r="B350" s="192"/>
      <c r="C350" s="193"/>
      <c r="D350" s="47" t="s">
        <v>1383</v>
      </c>
      <c r="E350" s="52" t="s">
        <v>1384</v>
      </c>
      <c r="F350" s="309" t="s">
        <v>5</v>
      </c>
      <c r="G350" s="338"/>
      <c r="H350" s="39">
        <v>5</v>
      </c>
      <c r="I350" s="32"/>
      <c r="J350" s="33"/>
    </row>
    <row r="351" spans="2:10" ht="31.5" x14ac:dyDescent="0.25">
      <c r="B351" s="27"/>
      <c r="C351" s="28"/>
      <c r="D351" s="47" t="s">
        <v>1385</v>
      </c>
      <c r="E351" s="52" t="s">
        <v>1386</v>
      </c>
      <c r="F351" s="38" t="s">
        <v>5</v>
      </c>
      <c r="G351" s="96"/>
      <c r="H351" s="39">
        <v>5</v>
      </c>
      <c r="I351" s="32"/>
      <c r="J351" s="33"/>
    </row>
    <row r="352" spans="2:10" x14ac:dyDescent="0.25">
      <c r="B352" s="27"/>
      <c r="C352" s="28"/>
      <c r="D352" s="47" t="s">
        <v>1387</v>
      </c>
      <c r="E352" s="52" t="s">
        <v>1388</v>
      </c>
      <c r="F352" s="38" t="s">
        <v>5</v>
      </c>
      <c r="G352" s="298"/>
      <c r="H352" s="39">
        <v>5</v>
      </c>
      <c r="I352" s="32"/>
      <c r="J352" s="33"/>
    </row>
    <row r="353" spans="1:10" x14ac:dyDescent="0.25">
      <c r="B353" s="299"/>
      <c r="C353" s="303"/>
      <c r="D353" s="47" t="s">
        <v>1389</v>
      </c>
      <c r="E353" s="52" t="s">
        <v>1390</v>
      </c>
      <c r="F353" s="38" t="s">
        <v>5</v>
      </c>
      <c r="G353" s="95"/>
      <c r="H353" s="39">
        <v>5</v>
      </c>
      <c r="I353" s="32"/>
      <c r="J353" s="40"/>
    </row>
    <row r="354" spans="1:10" x14ac:dyDescent="0.25">
      <c r="B354" s="27"/>
      <c r="C354" s="28"/>
      <c r="D354" s="47" t="s">
        <v>1391</v>
      </c>
      <c r="E354" s="52" t="s">
        <v>1392</v>
      </c>
      <c r="F354" s="38" t="s">
        <v>5</v>
      </c>
      <c r="G354" s="338"/>
      <c r="H354" s="39">
        <v>5</v>
      </c>
      <c r="I354" s="32"/>
      <c r="J354" s="33"/>
    </row>
    <row r="355" spans="1:10" x14ac:dyDescent="0.25">
      <c r="B355" s="27"/>
      <c r="C355" s="28"/>
      <c r="D355" s="47" t="s">
        <v>1393</v>
      </c>
      <c r="E355" s="52" t="s">
        <v>1394</v>
      </c>
      <c r="F355" s="38" t="s">
        <v>5</v>
      </c>
      <c r="G355" s="300"/>
      <c r="H355" s="39">
        <v>5</v>
      </c>
      <c r="I355" s="32"/>
      <c r="J355" s="33"/>
    </row>
    <row r="356" spans="1:10" ht="19.5" thickBot="1" x14ac:dyDescent="0.3">
      <c r="B356" s="310"/>
      <c r="C356" s="28"/>
      <c r="D356" s="305" t="s">
        <v>1395</v>
      </c>
      <c r="E356" s="52" t="s">
        <v>1396</v>
      </c>
      <c r="F356" s="311" t="s">
        <v>5</v>
      </c>
      <c r="G356" s="340"/>
      <c r="H356" s="194">
        <v>3</v>
      </c>
      <c r="I356" s="32"/>
      <c r="J356" s="315"/>
    </row>
    <row r="357" spans="1:10" ht="19.5" thickBot="1" x14ac:dyDescent="0.35">
      <c r="A357" s="150"/>
      <c r="B357" s="150"/>
      <c r="C357" s="312"/>
      <c r="D357" s="312"/>
      <c r="E357" s="312"/>
      <c r="F357" s="150"/>
      <c r="G357" s="341"/>
      <c r="H357" s="313"/>
      <c r="I357" s="314"/>
      <c r="J357" s="150"/>
    </row>
    <row r="358" spans="1:10" ht="19.5" thickBot="1" x14ac:dyDescent="0.3">
      <c r="A358" s="9"/>
      <c r="B358" s="375" t="s">
        <v>694</v>
      </c>
      <c r="C358" s="376"/>
      <c r="D358" s="376"/>
      <c r="E358" s="376"/>
      <c r="F358" s="376"/>
      <c r="G358" s="376"/>
      <c r="H358" s="376"/>
      <c r="I358" s="376"/>
      <c r="J358" s="377"/>
    </row>
    <row r="359" spans="1:10" ht="16.5" thickBot="1" x14ac:dyDescent="0.3">
      <c r="A359" s="11"/>
      <c r="B359" s="357" t="s">
        <v>1030</v>
      </c>
      <c r="C359" s="358"/>
      <c r="D359" s="358"/>
      <c r="E359" s="358"/>
      <c r="F359" s="358"/>
      <c r="G359" s="358"/>
      <c r="H359" s="358"/>
      <c r="I359" s="358"/>
      <c r="J359" s="359"/>
    </row>
    <row r="360" spans="1:10" ht="15.75" x14ac:dyDescent="0.25">
      <c r="A360" s="19"/>
      <c r="B360" s="10"/>
      <c r="C360" s="355" t="s">
        <v>1031</v>
      </c>
      <c r="D360" s="355"/>
      <c r="E360" s="355"/>
      <c r="F360" s="355"/>
      <c r="G360" s="355"/>
      <c r="H360" s="355"/>
      <c r="I360" s="355"/>
      <c r="J360" s="356"/>
    </row>
    <row r="361" spans="1:10" ht="47.25" x14ac:dyDescent="0.25">
      <c r="B361" s="12"/>
      <c r="C361" s="13"/>
      <c r="D361" s="14" t="s">
        <v>200</v>
      </c>
      <c r="E361" s="90" t="s">
        <v>476</v>
      </c>
      <c r="F361" s="15" t="s">
        <v>1</v>
      </c>
      <c r="G361" s="91"/>
      <c r="H361" s="16">
        <v>10</v>
      </c>
      <c r="I361" s="17"/>
      <c r="J361" s="97"/>
    </row>
    <row r="362" spans="1:10" x14ac:dyDescent="0.25">
      <c r="B362" s="20"/>
      <c r="C362" s="98"/>
      <c r="D362" s="14" t="s">
        <v>201</v>
      </c>
      <c r="E362" s="51" t="s">
        <v>477</v>
      </c>
      <c r="F362" s="15" t="s">
        <v>1</v>
      </c>
      <c r="G362" s="96"/>
      <c r="H362" s="16">
        <v>5</v>
      </c>
      <c r="I362" s="17"/>
      <c r="J362" s="99"/>
    </row>
    <row r="363" spans="1:10" x14ac:dyDescent="0.25">
      <c r="B363" s="12"/>
      <c r="C363" s="13"/>
      <c r="D363" s="14" t="s">
        <v>588</v>
      </c>
      <c r="E363" s="90" t="s">
        <v>478</v>
      </c>
      <c r="F363" s="15" t="s">
        <v>1</v>
      </c>
      <c r="G363" s="91"/>
      <c r="H363" s="16">
        <v>10</v>
      </c>
      <c r="I363" s="17"/>
      <c r="J363" s="97"/>
    </row>
    <row r="364" spans="1:10" ht="31.5" x14ac:dyDescent="0.25">
      <c r="B364" s="20"/>
      <c r="C364" s="98"/>
      <c r="D364" s="14" t="s">
        <v>589</v>
      </c>
      <c r="E364" s="51" t="s">
        <v>1687</v>
      </c>
      <c r="F364" s="15" t="s">
        <v>1</v>
      </c>
      <c r="G364" s="96"/>
      <c r="H364" s="16">
        <v>10</v>
      </c>
      <c r="I364" s="17"/>
      <c r="J364" s="99"/>
    </row>
    <row r="365" spans="1:10" ht="15.75" x14ac:dyDescent="0.25">
      <c r="B365" s="119"/>
      <c r="C365" s="353" t="s">
        <v>1032</v>
      </c>
      <c r="D365" s="353"/>
      <c r="E365" s="353"/>
      <c r="F365" s="353"/>
      <c r="G365" s="353"/>
      <c r="H365" s="353"/>
      <c r="I365" s="353"/>
      <c r="J365" s="354"/>
    </row>
    <row r="366" spans="1:10" ht="47.25" x14ac:dyDescent="0.25">
      <c r="B366" s="12"/>
      <c r="C366" s="13"/>
      <c r="D366" s="14" t="s">
        <v>202</v>
      </c>
      <c r="E366" s="90" t="s">
        <v>660</v>
      </c>
      <c r="F366" s="15" t="s">
        <v>92</v>
      </c>
      <c r="G366" s="91" t="s">
        <v>661</v>
      </c>
      <c r="H366" s="16">
        <v>10</v>
      </c>
      <c r="I366" s="17"/>
      <c r="J366" s="97"/>
    </row>
    <row r="367" spans="1:10" ht="15.75" x14ac:dyDescent="0.25">
      <c r="B367" s="119"/>
      <c r="C367" s="353" t="s">
        <v>1033</v>
      </c>
      <c r="D367" s="353"/>
      <c r="E367" s="353"/>
      <c r="F367" s="353"/>
      <c r="G367" s="353"/>
      <c r="H367" s="353"/>
      <c r="I367" s="353"/>
      <c r="J367" s="354"/>
    </row>
    <row r="368" spans="1:10" ht="51.75" customHeight="1" thickBot="1" x14ac:dyDescent="0.3">
      <c r="B368" s="12"/>
      <c r="C368" s="13"/>
      <c r="D368" s="14" t="s">
        <v>203</v>
      </c>
      <c r="E368" s="90" t="s">
        <v>34</v>
      </c>
      <c r="F368" s="15" t="s">
        <v>26</v>
      </c>
      <c r="G368" s="91"/>
      <c r="H368" s="16">
        <v>10</v>
      </c>
      <c r="I368" s="17"/>
      <c r="J368" s="97"/>
    </row>
    <row r="369" spans="2:10" ht="16.5" thickBot="1" x14ac:dyDescent="0.3">
      <c r="B369" s="357" t="s">
        <v>695</v>
      </c>
      <c r="C369" s="358"/>
      <c r="D369" s="358"/>
      <c r="E369" s="358"/>
      <c r="F369" s="358"/>
      <c r="G369" s="358"/>
      <c r="H369" s="358"/>
      <c r="I369" s="358"/>
      <c r="J369" s="359"/>
    </row>
    <row r="370" spans="2:10" ht="15.75" x14ac:dyDescent="0.25">
      <c r="B370" s="50"/>
      <c r="C370" s="355" t="s">
        <v>1034</v>
      </c>
      <c r="D370" s="355"/>
      <c r="E370" s="355"/>
      <c r="F370" s="355"/>
      <c r="G370" s="355"/>
      <c r="H370" s="355"/>
      <c r="I370" s="355"/>
      <c r="J370" s="356"/>
    </row>
    <row r="371" spans="2:10" ht="31.5" x14ac:dyDescent="0.25">
      <c r="B371" s="12"/>
      <c r="C371" s="13"/>
      <c r="D371" s="14" t="s">
        <v>204</v>
      </c>
      <c r="E371" s="90" t="s">
        <v>1545</v>
      </c>
      <c r="F371" s="15" t="s">
        <v>1</v>
      </c>
      <c r="G371" s="91" t="s">
        <v>662</v>
      </c>
      <c r="H371" s="16">
        <v>5</v>
      </c>
      <c r="I371" s="17"/>
      <c r="J371" s="97"/>
    </row>
    <row r="372" spans="2:10" x14ac:dyDescent="0.25">
      <c r="B372" s="112"/>
      <c r="C372" s="113"/>
      <c r="D372" s="14" t="s">
        <v>590</v>
      </c>
      <c r="E372" s="52" t="s">
        <v>1611</v>
      </c>
      <c r="F372" s="15" t="s">
        <v>1</v>
      </c>
      <c r="G372" s="115"/>
      <c r="H372" s="16">
        <v>5</v>
      </c>
      <c r="I372" s="60"/>
      <c r="J372" s="118"/>
    </row>
    <row r="373" spans="2:10" x14ac:dyDescent="0.25">
      <c r="B373" s="109"/>
      <c r="C373" s="101"/>
      <c r="D373" s="14" t="s">
        <v>591</v>
      </c>
      <c r="E373" s="52" t="s">
        <v>1612</v>
      </c>
      <c r="F373" s="15" t="s">
        <v>1</v>
      </c>
      <c r="G373" s="94"/>
      <c r="H373" s="16">
        <v>5</v>
      </c>
      <c r="I373" s="60"/>
      <c r="J373" s="105"/>
    </row>
    <row r="374" spans="2:10" ht="15.75" x14ac:dyDescent="0.25">
      <c r="B374" s="10"/>
      <c r="C374" s="353" t="s">
        <v>1035</v>
      </c>
      <c r="D374" s="353"/>
      <c r="E374" s="353"/>
      <c r="F374" s="353"/>
      <c r="G374" s="353"/>
      <c r="H374" s="353"/>
      <c r="I374" s="353"/>
      <c r="J374" s="354"/>
    </row>
    <row r="375" spans="2:10" ht="31.5" x14ac:dyDescent="0.25">
      <c r="B375" s="12"/>
      <c r="C375" s="13"/>
      <c r="D375" s="14" t="s">
        <v>205</v>
      </c>
      <c r="E375" s="90" t="s">
        <v>35</v>
      </c>
      <c r="F375" s="15" t="s">
        <v>1</v>
      </c>
      <c r="G375" s="91"/>
      <c r="H375" s="16">
        <v>5</v>
      </c>
      <c r="I375" s="60"/>
      <c r="J375" s="97"/>
    </row>
    <row r="376" spans="2:10" ht="31.5" x14ac:dyDescent="0.25">
      <c r="B376" s="20"/>
      <c r="C376" s="98"/>
      <c r="D376" s="14" t="s">
        <v>206</v>
      </c>
      <c r="E376" s="51" t="s">
        <v>433</v>
      </c>
      <c r="F376" s="15" t="s">
        <v>1</v>
      </c>
      <c r="G376" s="96"/>
      <c r="H376" s="16">
        <v>5</v>
      </c>
      <c r="I376" s="60"/>
      <c r="J376" s="99"/>
    </row>
    <row r="377" spans="2:10" ht="15.75" x14ac:dyDescent="0.25">
      <c r="B377" s="119"/>
      <c r="C377" s="353" t="s">
        <v>1036</v>
      </c>
      <c r="D377" s="353"/>
      <c r="E377" s="353"/>
      <c r="F377" s="353"/>
      <c r="G377" s="353"/>
      <c r="H377" s="353"/>
      <c r="I377" s="353"/>
      <c r="J377" s="354"/>
    </row>
    <row r="378" spans="2:10" x14ac:dyDescent="0.25">
      <c r="B378" s="12"/>
      <c r="C378" s="13"/>
      <c r="D378" s="14" t="s">
        <v>207</v>
      </c>
      <c r="E378" s="90" t="s">
        <v>479</v>
      </c>
      <c r="F378" s="15" t="s">
        <v>1</v>
      </c>
      <c r="G378" s="91"/>
      <c r="H378" s="16">
        <v>5</v>
      </c>
      <c r="I378" s="60"/>
      <c r="J378" s="97"/>
    </row>
    <row r="379" spans="2:10" x14ac:dyDescent="0.25">
      <c r="B379" s="20"/>
      <c r="C379" s="98"/>
      <c r="D379" s="14" t="s">
        <v>208</v>
      </c>
      <c r="E379" s="51" t="s">
        <v>1613</v>
      </c>
      <c r="F379" s="15" t="s">
        <v>1</v>
      </c>
      <c r="G379" s="96"/>
      <c r="H379" s="16">
        <v>5</v>
      </c>
      <c r="I379" s="60"/>
      <c r="J379" s="120"/>
    </row>
    <row r="380" spans="2:10" ht="31.5" x14ac:dyDescent="0.25">
      <c r="B380" s="121"/>
      <c r="C380" s="122"/>
      <c r="D380" s="14" t="s">
        <v>209</v>
      </c>
      <c r="E380" s="114" t="s">
        <v>1614</v>
      </c>
      <c r="F380" s="15" t="s">
        <v>1</v>
      </c>
      <c r="G380" s="123"/>
      <c r="H380" s="104">
        <v>5</v>
      </c>
      <c r="I380" s="60"/>
      <c r="J380" s="124"/>
    </row>
    <row r="381" spans="2:10" ht="15.75" x14ac:dyDescent="0.25">
      <c r="B381" s="10"/>
      <c r="C381" s="353" t="s">
        <v>1037</v>
      </c>
      <c r="D381" s="353"/>
      <c r="E381" s="353"/>
      <c r="F381" s="353"/>
      <c r="G381" s="353"/>
      <c r="H381" s="353"/>
      <c r="I381" s="353"/>
      <c r="J381" s="354"/>
    </row>
    <row r="382" spans="2:10" ht="31.5" customHeight="1" x14ac:dyDescent="0.25">
      <c r="B382" s="12"/>
      <c r="C382" s="13"/>
      <c r="D382" s="14" t="s">
        <v>210</v>
      </c>
      <c r="E382" s="90" t="s">
        <v>1615</v>
      </c>
      <c r="F382" s="15" t="s">
        <v>1</v>
      </c>
      <c r="G382" s="91"/>
      <c r="H382" s="16">
        <v>5</v>
      </c>
      <c r="I382" s="60"/>
      <c r="J382" s="97"/>
    </row>
    <row r="383" spans="2:10" ht="31.5" x14ac:dyDescent="0.25">
      <c r="B383" s="109"/>
      <c r="C383" s="101"/>
      <c r="D383" s="14" t="s">
        <v>211</v>
      </c>
      <c r="E383" s="52" t="s">
        <v>1616</v>
      </c>
      <c r="F383" s="15" t="s">
        <v>1</v>
      </c>
      <c r="G383" s="94"/>
      <c r="H383" s="104">
        <v>5</v>
      </c>
      <c r="I383" s="60"/>
      <c r="J383" s="105"/>
    </row>
    <row r="384" spans="2:10" ht="15.75" x14ac:dyDescent="0.25">
      <c r="B384" s="10"/>
      <c r="C384" s="353" t="s">
        <v>1038</v>
      </c>
      <c r="D384" s="353"/>
      <c r="E384" s="353"/>
      <c r="F384" s="353"/>
      <c r="G384" s="353"/>
      <c r="H384" s="353"/>
      <c r="I384" s="353"/>
      <c r="J384" s="354"/>
    </row>
    <row r="385" spans="1:10" ht="31.5" x14ac:dyDescent="0.25">
      <c r="B385" s="12"/>
      <c r="C385" s="13"/>
      <c r="D385" s="14" t="s">
        <v>212</v>
      </c>
      <c r="E385" s="90" t="s">
        <v>1617</v>
      </c>
      <c r="F385" s="15" t="s">
        <v>1</v>
      </c>
      <c r="G385" s="91"/>
      <c r="H385" s="16">
        <v>5</v>
      </c>
      <c r="I385" s="60"/>
      <c r="J385" s="97"/>
    </row>
    <row r="386" spans="1:10" ht="31.5" x14ac:dyDescent="0.25">
      <c r="B386" s="27"/>
      <c r="C386" s="101"/>
      <c r="D386" s="14" t="s">
        <v>213</v>
      </c>
      <c r="E386" s="52" t="s">
        <v>1618</v>
      </c>
      <c r="F386" s="125" t="s">
        <v>9</v>
      </c>
      <c r="G386" s="94"/>
      <c r="H386" s="116">
        <v>5</v>
      </c>
      <c r="I386" s="60"/>
      <c r="J386" s="105"/>
    </row>
    <row r="387" spans="1:10" ht="15.75" x14ac:dyDescent="0.25">
      <c r="B387" s="119"/>
      <c r="C387" s="368">
        <v>5</v>
      </c>
      <c r="D387" s="368"/>
      <c r="E387" s="368"/>
      <c r="F387" s="368"/>
      <c r="G387" s="368"/>
      <c r="H387" s="368"/>
      <c r="I387" s="368"/>
      <c r="J387" s="369"/>
    </row>
    <row r="388" spans="1:10" ht="31.5" x14ac:dyDescent="0.25">
      <c r="B388" s="27"/>
      <c r="C388" s="101"/>
      <c r="D388" s="14" t="s">
        <v>592</v>
      </c>
      <c r="E388" s="267" t="s">
        <v>1040</v>
      </c>
      <c r="F388" s="71" t="s">
        <v>28</v>
      </c>
      <c r="G388" s="267"/>
      <c r="H388" s="72">
        <v>5</v>
      </c>
      <c r="I388" s="60"/>
      <c r="J388" s="105"/>
    </row>
    <row r="389" spans="1:10" x14ac:dyDescent="0.25">
      <c r="B389" s="121"/>
      <c r="C389" s="113"/>
      <c r="D389" s="102" t="s">
        <v>593</v>
      </c>
      <c r="E389" s="114" t="s">
        <v>1619</v>
      </c>
      <c r="F389" s="103" t="s">
        <v>28</v>
      </c>
      <c r="G389" s="123"/>
      <c r="H389" s="104">
        <v>5</v>
      </c>
      <c r="I389" s="60"/>
      <c r="J389" s="268"/>
    </row>
    <row r="390" spans="1:10" ht="15.75" x14ac:dyDescent="0.25">
      <c r="B390" s="10"/>
      <c r="C390" s="368" t="s">
        <v>1041</v>
      </c>
      <c r="D390" s="368"/>
      <c r="E390" s="368"/>
      <c r="F390" s="368"/>
      <c r="G390" s="368"/>
      <c r="H390" s="368"/>
      <c r="I390" s="368"/>
      <c r="J390" s="369"/>
    </row>
    <row r="391" spans="1:10" ht="19.5" thickBot="1" x14ac:dyDescent="0.3">
      <c r="B391" s="27"/>
      <c r="C391" s="101"/>
      <c r="D391" s="14" t="s">
        <v>214</v>
      </c>
      <c r="E391" s="267" t="s">
        <v>36</v>
      </c>
      <c r="F391" s="71" t="s">
        <v>1</v>
      </c>
      <c r="G391" s="267"/>
      <c r="H391" s="72">
        <v>5</v>
      </c>
      <c r="I391" s="60"/>
      <c r="J391" s="105"/>
    </row>
    <row r="392" spans="1:10" ht="16.5" thickBot="1" x14ac:dyDescent="0.3">
      <c r="B392" s="371" t="s">
        <v>1042</v>
      </c>
      <c r="C392" s="372"/>
      <c r="D392" s="372"/>
      <c r="E392" s="372"/>
      <c r="F392" s="372"/>
      <c r="G392" s="372"/>
      <c r="H392" s="372"/>
      <c r="I392" s="372"/>
      <c r="J392" s="373"/>
    </row>
    <row r="393" spans="1:10" ht="15.75" x14ac:dyDescent="0.25">
      <c r="B393" s="10"/>
      <c r="C393" s="355" t="s">
        <v>1043</v>
      </c>
      <c r="D393" s="355"/>
      <c r="E393" s="355"/>
      <c r="F393" s="355"/>
      <c r="G393" s="355"/>
      <c r="H393" s="355"/>
      <c r="I393" s="355"/>
      <c r="J393" s="356"/>
    </row>
    <row r="394" spans="1:10" x14ac:dyDescent="0.25">
      <c r="B394" s="20"/>
      <c r="C394" s="98"/>
      <c r="D394" s="14" t="s">
        <v>215</v>
      </c>
      <c r="E394" s="51" t="s">
        <v>594</v>
      </c>
      <c r="F394" s="15" t="s">
        <v>696</v>
      </c>
      <c r="G394" s="96"/>
      <c r="H394" s="16">
        <v>5</v>
      </c>
      <c r="I394" s="60"/>
      <c r="J394" s="99"/>
    </row>
    <row r="395" spans="1:10" ht="31.5" x14ac:dyDescent="0.25">
      <c r="B395" s="12"/>
      <c r="C395" s="13"/>
      <c r="D395" s="14" t="s">
        <v>216</v>
      </c>
      <c r="E395" s="90" t="s">
        <v>1044</v>
      </c>
      <c r="F395" s="15" t="s">
        <v>5</v>
      </c>
      <c r="G395" s="91"/>
      <c r="H395" s="16">
        <v>5</v>
      </c>
      <c r="I395" s="60"/>
      <c r="J395" s="97"/>
    </row>
    <row r="396" spans="1:10" x14ac:dyDescent="0.25">
      <c r="B396" s="109"/>
      <c r="C396" s="130"/>
      <c r="D396" s="14" t="s">
        <v>595</v>
      </c>
      <c r="E396" s="51" t="s">
        <v>1546</v>
      </c>
      <c r="F396" s="15" t="s">
        <v>5</v>
      </c>
      <c r="G396" s="96"/>
      <c r="H396" s="16">
        <v>5</v>
      </c>
      <c r="I396" s="60"/>
      <c r="J396" s="99"/>
    </row>
    <row r="397" spans="1:10" ht="15.75" x14ac:dyDescent="0.25">
      <c r="A397" s="9"/>
      <c r="B397" s="10"/>
      <c r="C397" s="374" t="s">
        <v>1045</v>
      </c>
      <c r="D397" s="353"/>
      <c r="E397" s="353"/>
      <c r="F397" s="353"/>
      <c r="G397" s="353"/>
      <c r="H397" s="353"/>
      <c r="I397" s="353"/>
      <c r="J397" s="354"/>
    </row>
    <row r="398" spans="1:10" ht="31.5" x14ac:dyDescent="0.25">
      <c r="A398" s="316"/>
      <c r="B398" s="13"/>
      <c r="C398" s="13"/>
      <c r="D398" s="14" t="s">
        <v>217</v>
      </c>
      <c r="E398" s="90" t="s">
        <v>1688</v>
      </c>
      <c r="F398" s="15" t="s">
        <v>5</v>
      </c>
      <c r="G398" s="91"/>
      <c r="H398" s="16">
        <v>5</v>
      </c>
      <c r="I398" s="60"/>
      <c r="J398" s="97"/>
    </row>
    <row r="399" spans="1:10" ht="31.5" x14ac:dyDescent="0.25">
      <c r="A399" s="19"/>
      <c r="B399" s="20"/>
      <c r="C399" s="98"/>
      <c r="D399" s="14" t="s">
        <v>218</v>
      </c>
      <c r="E399" s="51" t="s">
        <v>1620</v>
      </c>
      <c r="F399" s="15" t="s">
        <v>9</v>
      </c>
      <c r="G399" s="96"/>
      <c r="H399" s="16">
        <v>20</v>
      </c>
      <c r="I399" s="17"/>
      <c r="J399" s="99"/>
    </row>
    <row r="400" spans="1:10" ht="15.75" x14ac:dyDescent="0.25">
      <c r="B400" s="10"/>
      <c r="C400" s="374" t="s">
        <v>1046</v>
      </c>
      <c r="D400" s="353"/>
      <c r="E400" s="353"/>
      <c r="F400" s="353"/>
      <c r="G400" s="353"/>
      <c r="H400" s="353"/>
      <c r="I400" s="353"/>
      <c r="J400" s="354"/>
    </row>
    <row r="401" spans="1:10" ht="62.25" customHeight="1" x14ac:dyDescent="0.25">
      <c r="A401" s="317"/>
      <c r="B401" s="13"/>
      <c r="C401" s="13"/>
      <c r="D401" s="14" t="s">
        <v>219</v>
      </c>
      <c r="E401" s="90" t="s">
        <v>1047</v>
      </c>
      <c r="F401" s="15" t="s">
        <v>9</v>
      </c>
      <c r="G401" s="91"/>
      <c r="H401" s="16">
        <v>20</v>
      </c>
      <c r="I401" s="17"/>
      <c r="J401" s="97"/>
    </row>
    <row r="402" spans="1:10" ht="47.25" x14ac:dyDescent="0.25">
      <c r="B402" s="20"/>
      <c r="C402" s="98"/>
      <c r="D402" s="14" t="s">
        <v>220</v>
      </c>
      <c r="E402" s="96" t="s">
        <v>1048</v>
      </c>
      <c r="F402" s="15" t="s">
        <v>9</v>
      </c>
      <c r="G402" s="96"/>
      <c r="H402" s="16">
        <v>10</v>
      </c>
      <c r="I402" s="17"/>
      <c r="J402" s="99"/>
    </row>
    <row r="403" spans="1:10" ht="62.25" customHeight="1" x14ac:dyDescent="0.25">
      <c r="B403" s="132"/>
      <c r="C403" s="133"/>
      <c r="D403" s="14" t="s">
        <v>1049</v>
      </c>
      <c r="E403" s="134" t="s">
        <v>1050</v>
      </c>
      <c r="F403" s="77" t="s">
        <v>0</v>
      </c>
      <c r="G403" s="134"/>
      <c r="H403" s="78">
        <v>20</v>
      </c>
      <c r="I403" s="17"/>
      <c r="J403" s="124"/>
    </row>
    <row r="404" spans="1:10" ht="31.5" x14ac:dyDescent="0.25">
      <c r="B404" s="121"/>
      <c r="C404" s="131"/>
      <c r="D404" s="14" t="s">
        <v>1051</v>
      </c>
      <c r="E404" s="134" t="s">
        <v>1052</v>
      </c>
      <c r="F404" s="77" t="s">
        <v>5</v>
      </c>
      <c r="G404" s="134"/>
      <c r="H404" s="78">
        <v>10</v>
      </c>
      <c r="I404" s="17"/>
      <c r="J404" s="135"/>
    </row>
    <row r="405" spans="1:10" ht="15.75" x14ac:dyDescent="0.25">
      <c r="B405" s="10"/>
      <c r="C405" s="374" t="s">
        <v>1053</v>
      </c>
      <c r="D405" s="353"/>
      <c r="E405" s="353"/>
      <c r="F405" s="353"/>
      <c r="G405" s="353"/>
      <c r="H405" s="353"/>
      <c r="I405" s="353"/>
      <c r="J405" s="354"/>
    </row>
    <row r="406" spans="1:10" x14ac:dyDescent="0.25">
      <c r="A406" s="317"/>
      <c r="B406" s="13"/>
      <c r="C406" s="13"/>
      <c r="D406" s="14" t="s">
        <v>221</v>
      </c>
      <c r="E406" s="90" t="s">
        <v>37</v>
      </c>
      <c r="F406" s="15" t="s">
        <v>5</v>
      </c>
      <c r="G406" s="91"/>
      <c r="H406" s="16">
        <v>10</v>
      </c>
      <c r="I406" s="17"/>
      <c r="J406" s="97"/>
    </row>
    <row r="407" spans="1:10" ht="31.5" x14ac:dyDescent="0.25">
      <c r="B407" s="20"/>
      <c r="C407" s="98"/>
      <c r="D407" s="14" t="s">
        <v>222</v>
      </c>
      <c r="E407" s="51" t="s">
        <v>663</v>
      </c>
      <c r="F407" s="15" t="s">
        <v>9</v>
      </c>
      <c r="G407" s="96"/>
      <c r="H407" s="16">
        <v>10</v>
      </c>
      <c r="I407" s="17"/>
      <c r="J407" s="99"/>
    </row>
    <row r="408" spans="1:10" x14ac:dyDescent="0.25">
      <c r="B408" s="121"/>
      <c r="C408" s="136"/>
      <c r="D408" s="137" t="s">
        <v>223</v>
      </c>
      <c r="E408" s="138" t="s">
        <v>480</v>
      </c>
      <c r="F408" s="139" t="s">
        <v>28</v>
      </c>
      <c r="G408" s="140"/>
      <c r="H408" s="141">
        <v>10</v>
      </c>
      <c r="I408" s="17"/>
      <c r="J408" s="135"/>
    </row>
    <row r="409" spans="1:10" ht="15.75" x14ac:dyDescent="0.25">
      <c r="B409" s="318"/>
      <c r="C409" s="374" t="s">
        <v>1054</v>
      </c>
      <c r="D409" s="353"/>
      <c r="E409" s="353"/>
      <c r="F409" s="353"/>
      <c r="G409" s="353"/>
      <c r="H409" s="353"/>
      <c r="I409" s="353"/>
      <c r="J409" s="354"/>
    </row>
    <row r="410" spans="1:10" ht="48" thickBot="1" x14ac:dyDescent="0.3">
      <c r="B410" s="319"/>
      <c r="C410" s="13"/>
      <c r="D410" s="14" t="s">
        <v>224</v>
      </c>
      <c r="E410" s="90" t="s">
        <v>481</v>
      </c>
      <c r="F410" s="15" t="s">
        <v>45</v>
      </c>
      <c r="G410" s="91" t="s">
        <v>482</v>
      </c>
      <c r="H410" s="16">
        <v>20</v>
      </c>
      <c r="I410" s="17"/>
      <c r="J410" s="97"/>
    </row>
    <row r="411" spans="1:10" ht="16.5" thickBot="1" x14ac:dyDescent="0.3">
      <c r="B411" s="357" t="s">
        <v>1055</v>
      </c>
      <c r="C411" s="358"/>
      <c r="D411" s="358"/>
      <c r="E411" s="358"/>
      <c r="F411" s="358"/>
      <c r="G411" s="358"/>
      <c r="H411" s="358"/>
      <c r="I411" s="358"/>
      <c r="J411" s="359"/>
    </row>
    <row r="412" spans="1:10" ht="15.75" x14ac:dyDescent="0.25">
      <c r="B412" s="10"/>
      <c r="C412" s="355" t="s">
        <v>1056</v>
      </c>
      <c r="D412" s="355"/>
      <c r="E412" s="355"/>
      <c r="F412" s="355"/>
      <c r="G412" s="355"/>
      <c r="H412" s="355"/>
      <c r="I412" s="355"/>
      <c r="J412" s="356"/>
    </row>
    <row r="413" spans="1:10" x14ac:dyDescent="0.25">
      <c r="B413" s="159"/>
      <c r="C413" s="122"/>
      <c r="D413" s="102" t="s">
        <v>225</v>
      </c>
      <c r="E413" s="114" t="s">
        <v>38</v>
      </c>
      <c r="F413" s="103" t="s">
        <v>5</v>
      </c>
      <c r="G413" s="123"/>
      <c r="H413" s="104">
        <v>10</v>
      </c>
      <c r="I413" s="111"/>
      <c r="J413" s="124"/>
    </row>
    <row r="414" spans="1:10" ht="15.75" x14ac:dyDescent="0.25">
      <c r="A414" s="9"/>
      <c r="B414" s="119"/>
      <c r="C414" s="353" t="s">
        <v>1057</v>
      </c>
      <c r="D414" s="353"/>
      <c r="E414" s="353"/>
      <c r="F414" s="353"/>
      <c r="G414" s="353"/>
      <c r="H414" s="353"/>
      <c r="I414" s="353"/>
      <c r="J414" s="354"/>
    </row>
    <row r="415" spans="1:10" x14ac:dyDescent="0.25">
      <c r="B415" s="320"/>
      <c r="C415" s="13"/>
      <c r="D415" s="14" t="s">
        <v>676</v>
      </c>
      <c r="E415" s="90" t="s">
        <v>434</v>
      </c>
      <c r="F415" s="15" t="s">
        <v>5</v>
      </c>
      <c r="G415" s="91"/>
      <c r="H415" s="16">
        <v>10</v>
      </c>
      <c r="I415" s="269"/>
      <c r="J415" s="97"/>
    </row>
    <row r="416" spans="1:10" ht="30.75" customHeight="1" x14ac:dyDescent="0.25">
      <c r="B416" s="20"/>
      <c r="C416" s="98"/>
      <c r="D416" s="14" t="s">
        <v>675</v>
      </c>
      <c r="E416" s="51" t="s">
        <v>1058</v>
      </c>
      <c r="F416" s="15" t="s">
        <v>5</v>
      </c>
      <c r="G416" s="96"/>
      <c r="H416" s="16">
        <v>5</v>
      </c>
      <c r="I416" s="270"/>
      <c r="J416" s="99"/>
    </row>
    <row r="417" spans="1:10" ht="26.25" customHeight="1" x14ac:dyDescent="0.25">
      <c r="B417" s="20"/>
      <c r="C417" s="98"/>
      <c r="D417" s="14" t="s">
        <v>677</v>
      </c>
      <c r="E417" s="51" t="s">
        <v>1059</v>
      </c>
      <c r="F417" s="15" t="s">
        <v>5</v>
      </c>
      <c r="G417" s="96"/>
      <c r="H417" s="16">
        <v>5</v>
      </c>
      <c r="I417" s="270"/>
      <c r="J417" s="99"/>
    </row>
    <row r="418" spans="1:10" ht="27.75" customHeight="1" x14ac:dyDescent="0.25">
      <c r="B418" s="20"/>
      <c r="C418" s="98"/>
      <c r="D418" s="14" t="s">
        <v>1060</v>
      </c>
      <c r="E418" s="51" t="s">
        <v>1061</v>
      </c>
      <c r="F418" s="15" t="s">
        <v>5</v>
      </c>
      <c r="G418" s="96"/>
      <c r="H418" s="16">
        <v>5</v>
      </c>
      <c r="I418" s="270"/>
      <c r="J418" s="99"/>
    </row>
    <row r="419" spans="1:10" ht="27.75" customHeight="1" x14ac:dyDescent="0.25">
      <c r="B419" s="27"/>
      <c r="C419" s="98"/>
      <c r="D419" s="14" t="s">
        <v>1062</v>
      </c>
      <c r="E419" s="51" t="s">
        <v>1063</v>
      </c>
      <c r="F419" s="15" t="s">
        <v>5</v>
      </c>
      <c r="G419" s="96"/>
      <c r="H419" s="16">
        <v>5</v>
      </c>
      <c r="I419" s="270"/>
      <c r="J419" s="99"/>
    </row>
    <row r="420" spans="1:10" ht="31.5" customHeight="1" x14ac:dyDescent="0.25">
      <c r="B420" s="27"/>
      <c r="C420" s="271"/>
      <c r="D420" s="14" t="s">
        <v>1064</v>
      </c>
      <c r="E420" s="51" t="s">
        <v>1065</v>
      </c>
      <c r="F420" s="15" t="s">
        <v>5</v>
      </c>
      <c r="G420" s="96"/>
      <c r="H420" s="16">
        <v>5</v>
      </c>
      <c r="I420" s="270"/>
      <c r="J420" s="99"/>
    </row>
    <row r="421" spans="1:10" ht="31.5" x14ac:dyDescent="0.25">
      <c r="B421" s="27"/>
      <c r="C421" s="130"/>
      <c r="D421" s="14" t="s">
        <v>1066</v>
      </c>
      <c r="E421" s="51" t="s">
        <v>1067</v>
      </c>
      <c r="F421" s="15" t="s">
        <v>5</v>
      </c>
      <c r="G421" s="96"/>
      <c r="H421" s="16">
        <v>5</v>
      </c>
      <c r="I421" s="270"/>
      <c r="J421" s="99"/>
    </row>
    <row r="422" spans="1:10" ht="15.75" x14ac:dyDescent="0.25">
      <c r="B422" s="119"/>
      <c r="C422" s="374" t="s">
        <v>1068</v>
      </c>
      <c r="D422" s="353"/>
      <c r="E422" s="353"/>
      <c r="F422" s="353"/>
      <c r="G422" s="353"/>
      <c r="H422" s="353"/>
      <c r="I422" s="353"/>
      <c r="J422" s="354"/>
    </row>
    <row r="423" spans="1:10" ht="31.5" x14ac:dyDescent="0.25">
      <c r="A423" s="317"/>
      <c r="B423" s="13"/>
      <c r="C423" s="13"/>
      <c r="D423" s="14" t="s">
        <v>596</v>
      </c>
      <c r="E423" s="90" t="s">
        <v>1069</v>
      </c>
      <c r="F423" s="15" t="s">
        <v>5</v>
      </c>
      <c r="G423" s="91"/>
      <c r="H423" s="16">
        <v>5</v>
      </c>
      <c r="I423" s="270"/>
      <c r="J423" s="97"/>
    </row>
    <row r="424" spans="1:10" x14ac:dyDescent="0.25">
      <c r="B424" s="20"/>
      <c r="C424" s="98"/>
      <c r="D424" s="14" t="s">
        <v>228</v>
      </c>
      <c r="E424" s="90" t="s">
        <v>1070</v>
      </c>
      <c r="F424" s="15" t="s">
        <v>5</v>
      </c>
      <c r="G424" s="96"/>
      <c r="H424" s="16">
        <v>5</v>
      </c>
      <c r="I424" s="270"/>
      <c r="J424" s="99"/>
    </row>
    <row r="425" spans="1:10" x14ac:dyDescent="0.25">
      <c r="A425" s="9"/>
      <c r="B425" s="132"/>
      <c r="C425" s="122"/>
      <c r="D425" s="14" t="s">
        <v>229</v>
      </c>
      <c r="E425" s="90" t="s">
        <v>1071</v>
      </c>
      <c r="F425" s="103" t="s">
        <v>5</v>
      </c>
      <c r="G425" s="134"/>
      <c r="H425" s="16">
        <v>5</v>
      </c>
      <c r="I425" s="270"/>
      <c r="J425" s="135"/>
    </row>
    <row r="426" spans="1:10" x14ac:dyDescent="0.25">
      <c r="B426" s="112"/>
      <c r="C426" s="113"/>
      <c r="D426" s="14" t="s">
        <v>230</v>
      </c>
      <c r="E426" s="114" t="s">
        <v>1072</v>
      </c>
      <c r="F426" s="125" t="s">
        <v>5</v>
      </c>
      <c r="G426" s="123"/>
      <c r="H426" s="272">
        <v>5</v>
      </c>
      <c r="I426" s="270"/>
      <c r="J426" s="135"/>
    </row>
    <row r="427" spans="1:10" x14ac:dyDescent="0.25">
      <c r="B427" s="273"/>
      <c r="C427" s="274"/>
      <c r="D427" s="14" t="s">
        <v>231</v>
      </c>
      <c r="E427" s="275" t="s">
        <v>1073</v>
      </c>
      <c r="F427" s="276" t="s">
        <v>5</v>
      </c>
      <c r="G427" s="277"/>
      <c r="H427" s="16">
        <v>5</v>
      </c>
      <c r="I427" s="270"/>
      <c r="J427" s="97"/>
    </row>
    <row r="428" spans="1:10" x14ac:dyDescent="0.25">
      <c r="B428" s="20"/>
      <c r="C428" s="98"/>
      <c r="D428" s="14" t="s">
        <v>232</v>
      </c>
      <c r="E428" s="275" t="s">
        <v>1074</v>
      </c>
      <c r="F428" s="15" t="s">
        <v>5</v>
      </c>
      <c r="G428" s="96"/>
      <c r="H428" s="16">
        <v>5</v>
      </c>
      <c r="I428" s="270"/>
      <c r="J428" s="99"/>
    </row>
    <row r="429" spans="1:10" ht="31.5" x14ac:dyDescent="0.25">
      <c r="B429" s="20"/>
      <c r="C429" s="98"/>
      <c r="D429" s="14" t="s">
        <v>233</v>
      </c>
      <c r="E429" s="114" t="s">
        <v>1075</v>
      </c>
      <c r="F429" s="15" t="s">
        <v>5</v>
      </c>
      <c r="G429" s="96"/>
      <c r="H429" s="16">
        <v>5</v>
      </c>
      <c r="I429" s="270"/>
      <c r="J429" s="99"/>
    </row>
    <row r="430" spans="1:10" x14ac:dyDescent="0.25">
      <c r="B430" s="20"/>
      <c r="C430" s="98"/>
      <c r="D430" s="14" t="s">
        <v>234</v>
      </c>
      <c r="E430" s="51" t="s">
        <v>1076</v>
      </c>
      <c r="F430" s="15" t="s">
        <v>5</v>
      </c>
      <c r="G430" s="96"/>
      <c r="H430" s="16">
        <v>5</v>
      </c>
      <c r="I430" s="270"/>
      <c r="J430" s="99"/>
    </row>
    <row r="431" spans="1:10" ht="31.5" x14ac:dyDescent="0.25">
      <c r="B431" s="27"/>
      <c r="C431" s="98"/>
      <c r="D431" s="14" t="s">
        <v>235</v>
      </c>
      <c r="E431" s="51" t="s">
        <v>1077</v>
      </c>
      <c r="F431" s="15" t="s">
        <v>5</v>
      </c>
      <c r="G431" s="96"/>
      <c r="H431" s="16">
        <v>5</v>
      </c>
      <c r="I431" s="270"/>
      <c r="J431" s="99"/>
    </row>
    <row r="432" spans="1:10" x14ac:dyDescent="0.25">
      <c r="B432" s="27"/>
      <c r="C432" s="278"/>
      <c r="D432" s="14" t="s">
        <v>597</v>
      </c>
      <c r="E432" s="51" t="s">
        <v>1078</v>
      </c>
      <c r="F432" s="15" t="s">
        <v>5</v>
      </c>
      <c r="G432" s="96"/>
      <c r="H432" s="16">
        <v>5</v>
      </c>
      <c r="I432" s="270"/>
      <c r="J432" s="99"/>
    </row>
    <row r="433" spans="1:10" x14ac:dyDescent="0.25">
      <c r="B433" s="273"/>
      <c r="C433" s="13"/>
      <c r="D433" s="14" t="s">
        <v>236</v>
      </c>
      <c r="E433" s="51" t="s">
        <v>1079</v>
      </c>
      <c r="F433" s="15" t="s">
        <v>5</v>
      </c>
      <c r="G433" s="91"/>
      <c r="H433" s="16">
        <v>5</v>
      </c>
      <c r="I433" s="270"/>
      <c r="J433" s="97"/>
    </row>
    <row r="434" spans="1:10" ht="31.5" x14ac:dyDescent="0.25">
      <c r="B434" s="20"/>
      <c r="C434" s="98"/>
      <c r="D434" s="14" t="s">
        <v>237</v>
      </c>
      <c r="E434" s="51" t="s">
        <v>1080</v>
      </c>
      <c r="F434" s="15" t="s">
        <v>5</v>
      </c>
      <c r="G434" s="96"/>
      <c r="H434" s="16">
        <v>5</v>
      </c>
      <c r="I434" s="270"/>
      <c r="J434" s="99"/>
    </row>
    <row r="435" spans="1:10" x14ac:dyDescent="0.25">
      <c r="B435" s="132"/>
      <c r="C435" s="122"/>
      <c r="D435" s="14" t="s">
        <v>1081</v>
      </c>
      <c r="E435" s="90" t="s">
        <v>1082</v>
      </c>
      <c r="F435" s="103" t="s">
        <v>5</v>
      </c>
      <c r="G435" s="134"/>
      <c r="H435" s="16">
        <v>5</v>
      </c>
      <c r="I435" s="270"/>
      <c r="J435" s="135"/>
    </row>
    <row r="436" spans="1:10" x14ac:dyDescent="0.25">
      <c r="B436" s="112"/>
      <c r="C436" s="113"/>
      <c r="D436" s="14" t="s">
        <v>1083</v>
      </c>
      <c r="E436" s="90" t="s">
        <v>1084</v>
      </c>
      <c r="F436" s="125" t="s">
        <v>5</v>
      </c>
      <c r="G436" s="123"/>
      <c r="H436" s="272">
        <v>5</v>
      </c>
      <c r="I436" s="270"/>
      <c r="J436" s="135"/>
    </row>
    <row r="437" spans="1:10" ht="31.5" x14ac:dyDescent="0.25">
      <c r="B437" s="273"/>
      <c r="C437" s="274"/>
      <c r="D437" s="14" t="s">
        <v>1085</v>
      </c>
      <c r="E437" s="275" t="s">
        <v>1086</v>
      </c>
      <c r="F437" s="276" t="s">
        <v>5</v>
      </c>
      <c r="G437" s="277"/>
      <c r="H437" s="16">
        <v>5</v>
      </c>
      <c r="I437" s="270"/>
      <c r="J437" s="97"/>
    </row>
    <row r="438" spans="1:10" x14ac:dyDescent="0.25">
      <c r="B438" s="20"/>
      <c r="C438" s="98"/>
      <c r="D438" s="14" t="s">
        <v>1087</v>
      </c>
      <c r="E438" s="275" t="s">
        <v>1088</v>
      </c>
      <c r="F438" s="15" t="s">
        <v>5</v>
      </c>
      <c r="G438" s="96"/>
      <c r="H438" s="16">
        <v>5</v>
      </c>
      <c r="I438" s="270"/>
      <c r="J438" s="99"/>
    </row>
    <row r="439" spans="1:10" ht="33" customHeight="1" x14ac:dyDescent="0.25">
      <c r="B439" s="20"/>
      <c r="C439" s="98"/>
      <c r="D439" s="14" t="s">
        <v>1089</v>
      </c>
      <c r="E439" s="114" t="s">
        <v>1090</v>
      </c>
      <c r="F439" s="15" t="s">
        <v>5</v>
      </c>
      <c r="G439" s="96"/>
      <c r="H439" s="16">
        <v>5</v>
      </c>
      <c r="I439" s="270"/>
      <c r="J439" s="99"/>
    </row>
    <row r="440" spans="1:10" x14ac:dyDescent="0.25">
      <c r="B440" s="20"/>
      <c r="C440" s="98"/>
      <c r="D440" s="14" t="s">
        <v>1091</v>
      </c>
      <c r="E440" s="114" t="s">
        <v>1092</v>
      </c>
      <c r="F440" s="15" t="s">
        <v>5</v>
      </c>
      <c r="G440" s="96"/>
      <c r="H440" s="16">
        <v>5</v>
      </c>
      <c r="I440" s="270"/>
      <c r="J440" s="99"/>
    </row>
    <row r="441" spans="1:10" ht="31.5" x14ac:dyDescent="0.25">
      <c r="B441" s="27"/>
      <c r="C441" s="98"/>
      <c r="D441" s="14" t="s">
        <v>1093</v>
      </c>
      <c r="E441" s="51" t="s">
        <v>1094</v>
      </c>
      <c r="F441" s="15" t="s">
        <v>5</v>
      </c>
      <c r="G441" s="96"/>
      <c r="H441" s="16">
        <v>5</v>
      </c>
      <c r="I441" s="270"/>
      <c r="J441" s="99"/>
    </row>
    <row r="442" spans="1:10" x14ac:dyDescent="0.25">
      <c r="B442" s="20"/>
      <c r="C442" s="98"/>
      <c r="D442" s="14" t="s">
        <v>1095</v>
      </c>
      <c r="E442" s="51" t="s">
        <v>1096</v>
      </c>
      <c r="F442" s="15" t="s">
        <v>5</v>
      </c>
      <c r="G442" s="96"/>
      <c r="H442" s="16">
        <v>5</v>
      </c>
      <c r="I442" s="270"/>
      <c r="J442" s="99"/>
    </row>
    <row r="443" spans="1:10" x14ac:dyDescent="0.25">
      <c r="B443" s="27"/>
      <c r="C443" s="98"/>
      <c r="D443" s="14" t="s">
        <v>1097</v>
      </c>
      <c r="E443" s="51" t="s">
        <v>1098</v>
      </c>
      <c r="F443" s="15" t="s">
        <v>5</v>
      </c>
      <c r="G443" s="96"/>
      <c r="H443" s="16">
        <v>5</v>
      </c>
      <c r="I443" s="270"/>
      <c r="J443" s="99"/>
    </row>
    <row r="444" spans="1:10" x14ac:dyDescent="0.25">
      <c r="B444" s="27"/>
      <c r="C444" s="278"/>
      <c r="D444" s="14" t="s">
        <v>1099</v>
      </c>
      <c r="E444" s="51" t="s">
        <v>1100</v>
      </c>
      <c r="F444" s="15" t="s">
        <v>5</v>
      </c>
      <c r="G444" s="96"/>
      <c r="H444" s="16">
        <v>5</v>
      </c>
      <c r="I444" s="270"/>
      <c r="J444" s="99"/>
    </row>
    <row r="445" spans="1:10" x14ac:dyDescent="0.25">
      <c r="A445" s="9"/>
      <c r="B445" s="273"/>
      <c r="C445" s="13"/>
      <c r="D445" s="14" t="s">
        <v>1101</v>
      </c>
      <c r="E445" s="51" t="s">
        <v>1102</v>
      </c>
      <c r="F445" s="15" t="s">
        <v>5</v>
      </c>
      <c r="G445" s="91"/>
      <c r="H445" s="16">
        <v>5</v>
      </c>
      <c r="I445" s="270"/>
      <c r="J445" s="97"/>
    </row>
    <row r="446" spans="1:10" x14ac:dyDescent="0.25">
      <c r="B446" s="20"/>
      <c r="C446" s="98"/>
      <c r="D446" s="14" t="s">
        <v>1103</v>
      </c>
      <c r="E446" s="51" t="s">
        <v>1104</v>
      </c>
      <c r="F446" s="15" t="s">
        <v>5</v>
      </c>
      <c r="G446" s="96"/>
      <c r="H446" s="16">
        <v>5</v>
      </c>
      <c r="I446" s="270"/>
      <c r="J446" s="99"/>
    </row>
    <row r="447" spans="1:10" x14ac:dyDescent="0.25">
      <c r="B447" s="132"/>
      <c r="C447" s="122"/>
      <c r="D447" s="14" t="s">
        <v>1105</v>
      </c>
      <c r="E447" s="51" t="s">
        <v>1106</v>
      </c>
      <c r="F447" s="103" t="s">
        <v>5</v>
      </c>
      <c r="G447" s="134"/>
      <c r="H447" s="16">
        <v>5</v>
      </c>
      <c r="I447" s="270"/>
      <c r="J447" s="135"/>
    </row>
    <row r="448" spans="1:10" x14ac:dyDescent="0.25">
      <c r="B448" s="112"/>
      <c r="C448" s="113"/>
      <c r="D448" s="14" t="s">
        <v>1107</v>
      </c>
      <c r="E448" s="51" t="s">
        <v>1108</v>
      </c>
      <c r="F448" s="125" t="s">
        <v>5</v>
      </c>
      <c r="G448" s="123"/>
      <c r="H448" s="272">
        <v>5</v>
      </c>
      <c r="I448" s="270"/>
      <c r="J448" s="135"/>
    </row>
    <row r="449" spans="1:10" x14ac:dyDescent="0.25">
      <c r="B449" s="273"/>
      <c r="C449" s="274"/>
      <c r="D449" s="14" t="s">
        <v>1109</v>
      </c>
      <c r="E449" s="51" t="s">
        <v>1110</v>
      </c>
      <c r="F449" s="276" t="s">
        <v>5</v>
      </c>
      <c r="G449" s="277"/>
      <c r="H449" s="16">
        <v>5</v>
      </c>
      <c r="I449" s="270"/>
      <c r="J449" s="97"/>
    </row>
    <row r="450" spans="1:10" ht="31.5" x14ac:dyDescent="0.25">
      <c r="B450" s="20"/>
      <c r="C450" s="98"/>
      <c r="D450" s="14" t="s">
        <v>1111</v>
      </c>
      <c r="E450" s="51" t="s">
        <v>1112</v>
      </c>
      <c r="F450" s="15" t="s">
        <v>5</v>
      </c>
      <c r="G450" s="96"/>
      <c r="H450" s="16">
        <v>5</v>
      </c>
      <c r="I450" s="270"/>
      <c r="J450" s="99"/>
    </row>
    <row r="451" spans="1:10" ht="31.5" x14ac:dyDescent="0.25">
      <c r="B451" s="20"/>
      <c r="C451" s="98"/>
      <c r="D451" s="14" t="s">
        <v>1113</v>
      </c>
      <c r="E451" s="275" t="s">
        <v>99</v>
      </c>
      <c r="F451" s="15" t="s">
        <v>5</v>
      </c>
      <c r="G451" s="96"/>
      <c r="H451" s="16">
        <v>10</v>
      </c>
      <c r="I451" s="17"/>
      <c r="J451" s="99"/>
    </row>
    <row r="452" spans="1:10" x14ac:dyDescent="0.25">
      <c r="B452" s="121"/>
      <c r="C452" s="131"/>
      <c r="D452" s="14" t="s">
        <v>1114</v>
      </c>
      <c r="E452" s="138" t="s">
        <v>100</v>
      </c>
      <c r="F452" s="142" t="s">
        <v>5</v>
      </c>
      <c r="G452" s="140"/>
      <c r="H452" s="141">
        <v>10</v>
      </c>
      <c r="I452" s="17"/>
      <c r="J452" s="135"/>
    </row>
    <row r="453" spans="1:10" ht="15.75" x14ac:dyDescent="0.25">
      <c r="B453" s="10"/>
      <c r="C453" s="374" t="s">
        <v>1115</v>
      </c>
      <c r="D453" s="353"/>
      <c r="E453" s="353"/>
      <c r="F453" s="353"/>
      <c r="G453" s="353"/>
      <c r="H453" s="353"/>
      <c r="I453" s="353"/>
      <c r="J453" s="354"/>
    </row>
    <row r="454" spans="1:10" x14ac:dyDescent="0.25">
      <c r="B454" s="143"/>
      <c r="C454" s="144"/>
      <c r="D454" s="14" t="s">
        <v>227</v>
      </c>
      <c r="E454" s="90" t="s">
        <v>39</v>
      </c>
      <c r="F454" s="15" t="s">
        <v>5</v>
      </c>
      <c r="G454" s="91"/>
      <c r="H454" s="16">
        <v>10</v>
      </c>
      <c r="I454" s="17"/>
      <c r="J454" s="97"/>
    </row>
    <row r="455" spans="1:10" ht="15.75" x14ac:dyDescent="0.25">
      <c r="B455" s="10"/>
      <c r="C455" s="374" t="s">
        <v>1116</v>
      </c>
      <c r="D455" s="353"/>
      <c r="E455" s="353"/>
      <c r="F455" s="353"/>
      <c r="G455" s="353"/>
      <c r="H455" s="353"/>
      <c r="I455" s="353"/>
      <c r="J455" s="354"/>
    </row>
    <row r="456" spans="1:10" ht="19.5" thickBot="1" x14ac:dyDescent="0.3">
      <c r="B456" s="86"/>
      <c r="C456" s="13"/>
      <c r="D456" s="14" t="s">
        <v>226</v>
      </c>
      <c r="E456" s="90" t="s">
        <v>435</v>
      </c>
      <c r="F456" s="15" t="s">
        <v>5</v>
      </c>
      <c r="G456" s="91"/>
      <c r="H456" s="16">
        <v>10</v>
      </c>
      <c r="I456" s="17"/>
      <c r="J456" s="97"/>
    </row>
    <row r="457" spans="1:10" ht="16.5" thickBot="1" x14ac:dyDescent="0.3">
      <c r="B457" s="357" t="s">
        <v>995</v>
      </c>
      <c r="C457" s="358"/>
      <c r="D457" s="358"/>
      <c r="E457" s="358"/>
      <c r="F457" s="358"/>
      <c r="G457" s="358"/>
      <c r="H457" s="358"/>
      <c r="I457" s="358"/>
      <c r="J457" s="359"/>
    </row>
    <row r="458" spans="1:10" ht="15.75" x14ac:dyDescent="0.25">
      <c r="B458" s="10"/>
      <c r="C458" s="355" t="s">
        <v>1117</v>
      </c>
      <c r="D458" s="355"/>
      <c r="E458" s="355"/>
      <c r="F458" s="355"/>
      <c r="G458" s="355"/>
      <c r="H458" s="355"/>
      <c r="I458" s="355"/>
      <c r="J458" s="356"/>
    </row>
    <row r="459" spans="1:10" x14ac:dyDescent="0.25">
      <c r="B459" s="159"/>
      <c r="C459" s="13"/>
      <c r="D459" s="14" t="s">
        <v>238</v>
      </c>
      <c r="E459" s="90" t="s">
        <v>483</v>
      </c>
      <c r="F459" s="15" t="s">
        <v>9</v>
      </c>
      <c r="G459" s="91"/>
      <c r="H459" s="16">
        <v>10</v>
      </c>
      <c r="I459" s="17"/>
      <c r="J459" s="97"/>
    </row>
    <row r="460" spans="1:10" ht="15.75" x14ac:dyDescent="0.25">
      <c r="B460" s="279"/>
      <c r="C460" s="353" t="s">
        <v>1118</v>
      </c>
      <c r="D460" s="353"/>
      <c r="E460" s="353"/>
      <c r="F460" s="353"/>
      <c r="G460" s="353"/>
      <c r="H460" s="353"/>
      <c r="I460" s="353"/>
      <c r="J460" s="354"/>
    </row>
    <row r="461" spans="1:10" x14ac:dyDescent="0.25">
      <c r="A461" s="9"/>
      <c r="B461" s="12"/>
      <c r="C461" s="13"/>
      <c r="D461" s="14" t="s">
        <v>239</v>
      </c>
      <c r="E461" s="90" t="s">
        <v>96</v>
      </c>
      <c r="F461" s="15" t="s">
        <v>9</v>
      </c>
      <c r="G461" s="91"/>
      <c r="H461" s="16">
        <v>10</v>
      </c>
      <c r="I461" s="17"/>
      <c r="J461" s="97"/>
    </row>
    <row r="462" spans="1:10" x14ac:dyDescent="0.25">
      <c r="B462" s="27"/>
      <c r="C462" s="98"/>
      <c r="D462" s="14" t="s">
        <v>678</v>
      </c>
      <c r="E462" s="51" t="s">
        <v>40</v>
      </c>
      <c r="F462" s="15" t="s">
        <v>9</v>
      </c>
      <c r="G462" s="96"/>
      <c r="H462" s="16">
        <v>10</v>
      </c>
      <c r="I462" s="17"/>
      <c r="J462" s="99"/>
    </row>
    <row r="463" spans="1:10" ht="15.75" x14ac:dyDescent="0.25">
      <c r="B463" s="279"/>
      <c r="C463" s="353" t="s">
        <v>1119</v>
      </c>
      <c r="D463" s="353"/>
      <c r="E463" s="353"/>
      <c r="F463" s="353"/>
      <c r="G463" s="353"/>
      <c r="H463" s="353"/>
      <c r="I463" s="353"/>
      <c r="J463" s="354"/>
    </row>
    <row r="464" spans="1:10" ht="31.5" x14ac:dyDescent="0.25">
      <c r="B464" s="12"/>
      <c r="C464" s="13"/>
      <c r="D464" s="14" t="s">
        <v>240</v>
      </c>
      <c r="E464" s="90" t="s">
        <v>436</v>
      </c>
      <c r="F464" s="15" t="s">
        <v>5</v>
      </c>
      <c r="G464" s="91"/>
      <c r="H464" s="16">
        <v>10</v>
      </c>
      <c r="I464" s="17"/>
      <c r="J464" s="97"/>
    </row>
    <row r="465" spans="1:10" ht="32.25" thickBot="1" x14ac:dyDescent="0.3">
      <c r="B465" s="12"/>
      <c r="C465" s="13"/>
      <c r="D465" s="14" t="s">
        <v>241</v>
      </c>
      <c r="E465" s="90" t="s">
        <v>101</v>
      </c>
      <c r="F465" s="15" t="s">
        <v>5</v>
      </c>
      <c r="G465" s="91"/>
      <c r="H465" s="16">
        <v>10</v>
      </c>
      <c r="I465" s="17"/>
      <c r="J465" s="97"/>
    </row>
    <row r="466" spans="1:10" ht="16.5" thickBot="1" x14ac:dyDescent="0.3">
      <c r="B466" s="357" t="s">
        <v>1120</v>
      </c>
      <c r="C466" s="358"/>
      <c r="D466" s="358"/>
      <c r="E466" s="358"/>
      <c r="F466" s="358"/>
      <c r="G466" s="358"/>
      <c r="H466" s="358"/>
      <c r="I466" s="358"/>
      <c r="J466" s="359"/>
    </row>
    <row r="467" spans="1:10" ht="15.75" x14ac:dyDescent="0.25">
      <c r="B467" s="10"/>
      <c r="C467" s="355" t="s">
        <v>1121</v>
      </c>
      <c r="D467" s="355"/>
      <c r="E467" s="355"/>
      <c r="F467" s="355"/>
      <c r="G467" s="355"/>
      <c r="H467" s="355"/>
      <c r="I467" s="355"/>
      <c r="J467" s="356"/>
    </row>
    <row r="468" spans="1:10" ht="31.5" x14ac:dyDescent="0.25">
      <c r="B468" s="132"/>
      <c r="C468" s="122"/>
      <c r="D468" s="14" t="s">
        <v>243</v>
      </c>
      <c r="E468" s="51" t="s">
        <v>484</v>
      </c>
      <c r="F468" s="103" t="s">
        <v>28</v>
      </c>
      <c r="G468" s="134"/>
      <c r="H468" s="16">
        <v>10</v>
      </c>
      <c r="I468" s="17"/>
      <c r="J468" s="135"/>
    </row>
    <row r="469" spans="1:10" ht="31.5" x14ac:dyDescent="0.25">
      <c r="B469" s="112"/>
      <c r="C469" s="113"/>
      <c r="D469" s="14" t="s">
        <v>244</v>
      </c>
      <c r="E469" s="51" t="s">
        <v>485</v>
      </c>
      <c r="F469" s="280" t="s">
        <v>28</v>
      </c>
      <c r="G469" s="123"/>
      <c r="H469" s="16">
        <v>10</v>
      </c>
      <c r="I469" s="17"/>
      <c r="J469" s="135"/>
    </row>
    <row r="470" spans="1:10" x14ac:dyDescent="0.25">
      <c r="B470" s="273"/>
      <c r="C470" s="274"/>
      <c r="D470" s="14" t="s">
        <v>245</v>
      </c>
      <c r="E470" s="51" t="s">
        <v>486</v>
      </c>
      <c r="F470" s="280" t="s">
        <v>28</v>
      </c>
      <c r="G470" s="277"/>
      <c r="H470" s="16">
        <v>10</v>
      </c>
      <c r="I470" s="17"/>
      <c r="J470" s="97"/>
    </row>
    <row r="471" spans="1:10" x14ac:dyDescent="0.25">
      <c r="B471" s="20"/>
      <c r="C471" s="98"/>
      <c r="D471" s="14" t="s">
        <v>599</v>
      </c>
      <c r="E471" s="51" t="s">
        <v>41</v>
      </c>
      <c r="F471" s="281" t="s">
        <v>28</v>
      </c>
      <c r="G471" s="96"/>
      <c r="H471" s="16">
        <v>10</v>
      </c>
      <c r="I471" s="17"/>
      <c r="J471" s="99"/>
    </row>
    <row r="472" spans="1:10" x14ac:dyDescent="0.25">
      <c r="B472" s="282"/>
      <c r="C472" s="98"/>
      <c r="D472" s="14" t="s">
        <v>598</v>
      </c>
      <c r="E472" s="275" t="s">
        <v>487</v>
      </c>
      <c r="F472" s="15" t="s">
        <v>1</v>
      </c>
      <c r="G472" s="96"/>
      <c r="H472" s="16">
        <v>10</v>
      </c>
      <c r="I472" s="17"/>
      <c r="J472" s="99"/>
    </row>
    <row r="473" spans="1:10" x14ac:dyDescent="0.25">
      <c r="B473" s="211"/>
      <c r="C473" s="13"/>
      <c r="D473" s="14" t="s">
        <v>600</v>
      </c>
      <c r="E473" s="90" t="s">
        <v>488</v>
      </c>
      <c r="F473" s="15" t="s">
        <v>1</v>
      </c>
      <c r="G473" s="91"/>
      <c r="H473" s="16">
        <v>10</v>
      </c>
      <c r="I473" s="17"/>
      <c r="J473" s="97"/>
    </row>
    <row r="474" spans="1:10" ht="15.75" x14ac:dyDescent="0.25">
      <c r="B474" s="10"/>
      <c r="C474" s="353" t="s">
        <v>1122</v>
      </c>
      <c r="D474" s="353"/>
      <c r="E474" s="353"/>
      <c r="F474" s="353"/>
      <c r="G474" s="353"/>
      <c r="H474" s="353"/>
      <c r="I474" s="353"/>
      <c r="J474" s="354"/>
    </row>
    <row r="475" spans="1:10" ht="32.25" thickBot="1" x14ac:dyDescent="0.3">
      <c r="A475" s="9"/>
      <c r="B475" s="12"/>
      <c r="C475" s="13"/>
      <c r="D475" s="14" t="s">
        <v>242</v>
      </c>
      <c r="E475" s="90" t="s">
        <v>42</v>
      </c>
      <c r="F475" s="15" t="s">
        <v>1</v>
      </c>
      <c r="G475" s="91"/>
      <c r="H475" s="16">
        <v>10</v>
      </c>
      <c r="I475" s="17"/>
      <c r="J475" s="97"/>
    </row>
    <row r="476" spans="1:10" ht="16.5" thickBot="1" x14ac:dyDescent="0.3">
      <c r="A476" s="11"/>
      <c r="B476" s="357" t="s">
        <v>1123</v>
      </c>
      <c r="C476" s="358"/>
      <c r="D476" s="358"/>
      <c r="E476" s="358"/>
      <c r="F476" s="358"/>
      <c r="G476" s="358"/>
      <c r="H476" s="358"/>
      <c r="I476" s="358"/>
      <c r="J476" s="359"/>
    </row>
    <row r="477" spans="1:10" ht="15.75" x14ac:dyDescent="0.25">
      <c r="A477" s="19"/>
      <c r="B477" s="10"/>
      <c r="C477" s="355" t="s">
        <v>1124</v>
      </c>
      <c r="D477" s="355"/>
      <c r="E477" s="355"/>
      <c r="F477" s="355"/>
      <c r="G477" s="355"/>
      <c r="H477" s="355"/>
      <c r="I477" s="355"/>
      <c r="J477" s="356"/>
    </row>
    <row r="478" spans="1:10" x14ac:dyDescent="0.25">
      <c r="B478" s="143"/>
      <c r="C478" s="145"/>
      <c r="D478" s="146" t="s">
        <v>246</v>
      </c>
      <c r="E478" s="114" t="s">
        <v>1125</v>
      </c>
      <c r="F478" s="103" t="s">
        <v>45</v>
      </c>
      <c r="G478" s="123"/>
      <c r="H478" s="104">
        <v>10</v>
      </c>
      <c r="I478" s="111"/>
      <c r="J478" s="124"/>
    </row>
    <row r="479" spans="1:10" ht="15.75" x14ac:dyDescent="0.25">
      <c r="A479" s="19"/>
      <c r="B479" s="10"/>
      <c r="C479" s="353" t="s">
        <v>1126</v>
      </c>
      <c r="D479" s="353"/>
      <c r="E479" s="353"/>
      <c r="F479" s="353"/>
      <c r="G479" s="353"/>
      <c r="H479" s="353"/>
      <c r="I479" s="353"/>
      <c r="J479" s="354"/>
    </row>
    <row r="480" spans="1:10" ht="63" x14ac:dyDescent="0.25">
      <c r="B480" s="147"/>
      <c r="C480" s="122"/>
      <c r="D480" s="283" t="s">
        <v>247</v>
      </c>
      <c r="E480" s="114" t="s">
        <v>697</v>
      </c>
      <c r="F480" s="103" t="s">
        <v>43</v>
      </c>
      <c r="G480" s="284" t="s">
        <v>44</v>
      </c>
      <c r="H480" s="104">
        <v>10</v>
      </c>
      <c r="I480" s="269"/>
      <c r="J480" s="124"/>
    </row>
    <row r="481" spans="1:10" x14ac:dyDescent="0.25">
      <c r="B481" s="285"/>
      <c r="C481" s="286"/>
      <c r="D481" s="287" t="s">
        <v>248</v>
      </c>
      <c r="E481" s="288" t="s">
        <v>437</v>
      </c>
      <c r="F481" s="289" t="s">
        <v>45</v>
      </c>
      <c r="G481" s="91"/>
      <c r="H481" s="290">
        <v>10</v>
      </c>
      <c r="I481" s="111"/>
      <c r="J481" s="291"/>
    </row>
    <row r="482" spans="1:10" ht="15.75" x14ac:dyDescent="0.25">
      <c r="B482" s="10"/>
      <c r="C482" s="353" t="s">
        <v>1127</v>
      </c>
      <c r="D482" s="353"/>
      <c r="E482" s="353"/>
      <c r="F482" s="353"/>
      <c r="G482" s="353"/>
      <c r="H482" s="353"/>
      <c r="I482" s="353"/>
      <c r="J482" s="354"/>
    </row>
    <row r="483" spans="1:10" ht="32.25" thickBot="1" x14ac:dyDescent="0.3">
      <c r="A483" s="11"/>
      <c r="B483" s="143"/>
      <c r="C483" s="13"/>
      <c r="D483" s="14" t="s">
        <v>249</v>
      </c>
      <c r="E483" s="90" t="s">
        <v>1547</v>
      </c>
      <c r="F483" s="15" t="s">
        <v>5</v>
      </c>
      <c r="G483" s="91"/>
      <c r="H483" s="16">
        <v>10</v>
      </c>
      <c r="I483" s="111"/>
      <c r="J483" s="97"/>
    </row>
    <row r="484" spans="1:10" ht="16.5" thickBot="1" x14ac:dyDescent="0.3">
      <c r="A484" s="19"/>
      <c r="B484" s="357" t="s">
        <v>1128</v>
      </c>
      <c r="C484" s="358"/>
      <c r="D484" s="358"/>
      <c r="E484" s="358"/>
      <c r="F484" s="358"/>
      <c r="G484" s="358"/>
      <c r="H484" s="358"/>
      <c r="I484" s="358"/>
      <c r="J484" s="359"/>
    </row>
    <row r="485" spans="1:10" ht="15.75" x14ac:dyDescent="0.25">
      <c r="A485" s="107"/>
      <c r="B485" s="50"/>
      <c r="C485" s="355" t="s">
        <v>1129</v>
      </c>
      <c r="D485" s="355"/>
      <c r="E485" s="355"/>
      <c r="F485" s="355"/>
      <c r="G485" s="355"/>
      <c r="H485" s="355"/>
      <c r="I485" s="355"/>
      <c r="J485" s="356"/>
    </row>
    <row r="486" spans="1:10" x14ac:dyDescent="0.25">
      <c r="A486" s="19"/>
      <c r="B486" s="147"/>
      <c r="C486" s="145"/>
      <c r="D486" s="146" t="s">
        <v>601</v>
      </c>
      <c r="E486" s="90" t="s">
        <v>489</v>
      </c>
      <c r="F486" s="51" t="s">
        <v>1</v>
      </c>
      <c r="G486" s="123"/>
      <c r="H486" s="292">
        <v>10</v>
      </c>
      <c r="I486" s="269"/>
      <c r="J486" s="293"/>
    </row>
    <row r="487" spans="1:10" x14ac:dyDescent="0.25">
      <c r="A487" s="9"/>
      <c r="B487" s="294"/>
      <c r="C487" s="295"/>
      <c r="D487" s="51" t="s">
        <v>602</v>
      </c>
      <c r="E487" s="51" t="s">
        <v>490</v>
      </c>
      <c r="F487" s="51" t="s">
        <v>1</v>
      </c>
      <c r="G487" s="275"/>
      <c r="H487" s="296">
        <v>10</v>
      </c>
      <c r="I487" s="111"/>
      <c r="J487" s="124"/>
    </row>
    <row r="488" spans="1:10" ht="19.5" thickBot="1" x14ac:dyDescent="0.3">
      <c r="A488" s="11"/>
      <c r="B488" s="342"/>
      <c r="C488" s="343"/>
      <c r="D488" s="344" t="s">
        <v>603</v>
      </c>
      <c r="E488" s="344" t="s">
        <v>491</v>
      </c>
      <c r="F488" s="344" t="s">
        <v>1</v>
      </c>
      <c r="G488" s="345"/>
      <c r="H488" s="346">
        <v>10</v>
      </c>
      <c r="I488" s="347"/>
      <c r="J488" s="348"/>
    </row>
    <row r="489" spans="1:10" x14ac:dyDescent="0.25">
      <c r="A489" s="19"/>
      <c r="B489" s="370"/>
      <c r="C489" s="370"/>
      <c r="D489" s="370"/>
      <c r="E489" s="370"/>
      <c r="F489" s="370"/>
      <c r="G489" s="370"/>
      <c r="H489" s="370"/>
      <c r="I489" s="370"/>
      <c r="J489" s="370"/>
    </row>
    <row r="490" spans="1:10" ht="19.5" thickBot="1" x14ac:dyDescent="0.3">
      <c r="A490" s="108"/>
      <c r="B490" s="360" t="s">
        <v>698</v>
      </c>
      <c r="C490" s="361"/>
      <c r="D490" s="361"/>
      <c r="E490" s="361"/>
      <c r="F490" s="361"/>
      <c r="G490" s="361"/>
      <c r="H490" s="361"/>
      <c r="I490" s="361"/>
      <c r="J490" s="362"/>
    </row>
    <row r="491" spans="1:10" ht="16.5" thickBot="1" x14ac:dyDescent="0.3">
      <c r="A491" s="108"/>
      <c r="B491" s="357" t="s">
        <v>699</v>
      </c>
      <c r="C491" s="358"/>
      <c r="D491" s="358"/>
      <c r="E491" s="358"/>
      <c r="F491" s="358"/>
      <c r="G491" s="358"/>
      <c r="H491" s="358"/>
      <c r="I491" s="358"/>
      <c r="J491" s="359"/>
    </row>
    <row r="492" spans="1:10" ht="15.75" x14ac:dyDescent="0.25">
      <c r="A492" s="108"/>
      <c r="B492" s="10"/>
      <c r="C492" s="355" t="s">
        <v>1420</v>
      </c>
      <c r="D492" s="355"/>
      <c r="E492" s="355"/>
      <c r="F492" s="355"/>
      <c r="G492" s="355"/>
      <c r="H492" s="355"/>
      <c r="I492" s="355"/>
      <c r="J492" s="356"/>
    </row>
    <row r="493" spans="1:10" ht="31.5" x14ac:dyDescent="0.25">
      <c r="B493" s="12"/>
      <c r="C493" s="13"/>
      <c r="D493" s="14" t="s">
        <v>250</v>
      </c>
      <c r="E493" s="90" t="s">
        <v>1548</v>
      </c>
      <c r="F493" s="15" t="s">
        <v>46</v>
      </c>
      <c r="G493" s="91" t="s">
        <v>1703</v>
      </c>
      <c r="H493" s="16">
        <v>1</v>
      </c>
      <c r="I493" s="17"/>
      <c r="J493" s="97"/>
    </row>
    <row r="494" spans="1:10" ht="47.25" x14ac:dyDescent="0.25">
      <c r="B494" s="152"/>
      <c r="C494" s="153"/>
      <c r="D494" s="14" t="s">
        <v>251</v>
      </c>
      <c r="E494" s="154" t="s">
        <v>1704</v>
      </c>
      <c r="F494" s="155" t="s">
        <v>46</v>
      </c>
      <c r="G494" s="94" t="s">
        <v>1689</v>
      </c>
      <c r="H494" s="104">
        <v>1</v>
      </c>
      <c r="I494" s="156"/>
      <c r="J494" s="157"/>
    </row>
    <row r="495" spans="1:10" ht="15.75" x14ac:dyDescent="0.25">
      <c r="A495" s="108"/>
      <c r="B495" s="10"/>
      <c r="C495" s="353" t="s">
        <v>1421</v>
      </c>
      <c r="D495" s="353"/>
      <c r="E495" s="353"/>
      <c r="F495" s="353"/>
      <c r="G495" s="353"/>
      <c r="H495" s="353"/>
      <c r="I495" s="353"/>
      <c r="J495" s="354"/>
    </row>
    <row r="496" spans="1:10" x14ac:dyDescent="0.25">
      <c r="B496" s="12"/>
      <c r="C496" s="13"/>
      <c r="D496" s="14" t="s">
        <v>252</v>
      </c>
      <c r="E496" s="90" t="s">
        <v>1669</v>
      </c>
      <c r="F496" s="15" t="s">
        <v>1</v>
      </c>
      <c r="G496" s="91"/>
      <c r="H496" s="16">
        <v>1</v>
      </c>
      <c r="I496" s="17"/>
      <c r="J496" s="97"/>
    </row>
    <row r="497" spans="1:10" x14ac:dyDescent="0.25">
      <c r="A497" s="108"/>
      <c r="B497" s="20"/>
      <c r="C497" s="98"/>
      <c r="D497" s="14" t="s">
        <v>253</v>
      </c>
      <c r="E497" s="51" t="s">
        <v>700</v>
      </c>
      <c r="F497" s="15" t="s">
        <v>93</v>
      </c>
      <c r="G497" s="96"/>
      <c r="H497" s="16">
        <v>1</v>
      </c>
      <c r="I497" s="17"/>
      <c r="J497" s="99"/>
    </row>
    <row r="498" spans="1:10" x14ac:dyDescent="0.25">
      <c r="A498" s="108"/>
      <c r="B498" s="12"/>
      <c r="C498" s="13"/>
      <c r="D498" s="14" t="s">
        <v>254</v>
      </c>
      <c r="E498" s="90" t="s">
        <v>701</v>
      </c>
      <c r="F498" s="15" t="s">
        <v>702</v>
      </c>
      <c r="G498" s="91"/>
      <c r="H498" s="16">
        <v>1</v>
      </c>
      <c r="I498" s="17"/>
      <c r="J498" s="97"/>
    </row>
    <row r="499" spans="1:10" x14ac:dyDescent="0.25">
      <c r="B499" s="20"/>
      <c r="C499" s="98"/>
      <c r="D499" s="14" t="s">
        <v>255</v>
      </c>
      <c r="E499" s="51" t="s">
        <v>703</v>
      </c>
      <c r="F499" s="15" t="s">
        <v>46</v>
      </c>
      <c r="G499" s="96"/>
      <c r="H499" s="16">
        <v>1</v>
      </c>
      <c r="I499" s="100"/>
      <c r="J499" s="99"/>
    </row>
    <row r="500" spans="1:10" x14ac:dyDescent="0.25">
      <c r="B500" s="27"/>
      <c r="C500" s="101"/>
      <c r="D500" s="14" t="s">
        <v>604</v>
      </c>
      <c r="E500" s="52" t="s">
        <v>704</v>
      </c>
      <c r="F500" s="77" t="s">
        <v>46</v>
      </c>
      <c r="G500" s="96"/>
      <c r="H500" s="78">
        <v>1</v>
      </c>
      <c r="I500" s="158"/>
      <c r="J500" s="105"/>
    </row>
    <row r="501" spans="1:10" x14ac:dyDescent="0.25">
      <c r="B501" s="109"/>
      <c r="C501" s="98"/>
      <c r="D501" s="14" t="s">
        <v>1422</v>
      </c>
      <c r="E501" s="51" t="s">
        <v>705</v>
      </c>
      <c r="F501" s="15" t="s">
        <v>5</v>
      </c>
      <c r="G501" s="95"/>
      <c r="H501" s="16">
        <v>1</v>
      </c>
      <c r="I501" s="100"/>
      <c r="J501" s="99"/>
    </row>
    <row r="502" spans="1:10" ht="15.75" x14ac:dyDescent="0.25">
      <c r="A502" s="108"/>
      <c r="B502" s="10"/>
      <c r="C502" s="353" t="s">
        <v>1690</v>
      </c>
      <c r="D502" s="353"/>
      <c r="E502" s="353"/>
      <c r="F502" s="353"/>
      <c r="G502" s="353"/>
      <c r="H502" s="353"/>
      <c r="I502" s="353"/>
      <c r="J502" s="354"/>
    </row>
    <row r="503" spans="1:10" ht="32.25" thickBot="1" x14ac:dyDescent="0.3">
      <c r="A503" s="108"/>
      <c r="B503" s="12"/>
      <c r="C503" s="13"/>
      <c r="D503" s="14" t="s">
        <v>256</v>
      </c>
      <c r="E503" s="90" t="s">
        <v>1691</v>
      </c>
      <c r="F503" s="15" t="s">
        <v>9</v>
      </c>
      <c r="G503" s="91"/>
      <c r="H503" s="16">
        <v>1</v>
      </c>
      <c r="I503" s="17"/>
      <c r="J503" s="97"/>
    </row>
    <row r="504" spans="1:10" ht="16.5" thickBot="1" x14ac:dyDescent="0.3">
      <c r="A504" s="108"/>
      <c r="B504" s="357" t="s">
        <v>706</v>
      </c>
      <c r="C504" s="358"/>
      <c r="D504" s="358"/>
      <c r="E504" s="358"/>
      <c r="F504" s="358"/>
      <c r="G504" s="358"/>
      <c r="H504" s="358"/>
      <c r="I504" s="358"/>
      <c r="J504" s="359"/>
    </row>
    <row r="505" spans="1:10" ht="15.75" x14ac:dyDescent="0.25">
      <c r="B505" s="10"/>
      <c r="C505" s="353" t="s">
        <v>1424</v>
      </c>
      <c r="D505" s="353"/>
      <c r="E505" s="353"/>
      <c r="F505" s="353"/>
      <c r="G505" s="353"/>
      <c r="H505" s="353"/>
      <c r="I505" s="353"/>
      <c r="J505" s="354"/>
    </row>
    <row r="506" spans="1:10" ht="47.25" x14ac:dyDescent="0.25">
      <c r="A506" s="108"/>
      <c r="B506" s="12"/>
      <c r="C506" s="13"/>
      <c r="D506" s="14" t="s">
        <v>259</v>
      </c>
      <c r="E506" s="90" t="s">
        <v>1705</v>
      </c>
      <c r="F506" s="15" t="s">
        <v>43</v>
      </c>
      <c r="G506" s="91"/>
      <c r="H506" s="16">
        <v>1</v>
      </c>
      <c r="I506" s="17"/>
      <c r="J506" s="97"/>
    </row>
    <row r="507" spans="1:10" x14ac:dyDescent="0.25">
      <c r="A507" s="108"/>
      <c r="B507" s="20"/>
      <c r="C507" s="98"/>
      <c r="D507" s="14" t="s">
        <v>260</v>
      </c>
      <c r="E507" s="51" t="s">
        <v>707</v>
      </c>
      <c r="F507" s="15" t="s">
        <v>46</v>
      </c>
      <c r="G507" s="96"/>
      <c r="H507" s="16">
        <v>1</v>
      </c>
      <c r="I507" s="17"/>
      <c r="J507" s="99"/>
    </row>
    <row r="508" spans="1:10" ht="47.25" x14ac:dyDescent="0.25">
      <c r="A508" s="108"/>
      <c r="B508" s="12"/>
      <c r="C508" s="13"/>
      <c r="D508" s="14" t="s">
        <v>261</v>
      </c>
      <c r="E508" s="90" t="s">
        <v>708</v>
      </c>
      <c r="F508" s="15" t="s">
        <v>46</v>
      </c>
      <c r="G508" s="91" t="s">
        <v>1706</v>
      </c>
      <c r="H508" s="16">
        <v>1</v>
      </c>
      <c r="I508" s="17"/>
      <c r="J508" s="97"/>
    </row>
    <row r="509" spans="1:10" x14ac:dyDescent="0.25">
      <c r="A509" s="108"/>
      <c r="B509" s="20"/>
      <c r="C509" s="98"/>
      <c r="D509" s="14" t="s">
        <v>605</v>
      </c>
      <c r="E509" s="51" t="s">
        <v>709</v>
      </c>
      <c r="F509" s="15" t="s">
        <v>46</v>
      </c>
      <c r="G509" s="96"/>
      <c r="H509" s="16">
        <v>1</v>
      </c>
      <c r="I509" s="100"/>
      <c r="J509" s="99"/>
    </row>
    <row r="510" spans="1:10" ht="31.5" x14ac:dyDescent="0.25">
      <c r="A510" s="9"/>
      <c r="B510" s="27"/>
      <c r="C510" s="101"/>
      <c r="D510" s="14" t="s">
        <v>606</v>
      </c>
      <c r="E510" s="52" t="s">
        <v>1549</v>
      </c>
      <c r="F510" s="77" t="s">
        <v>43</v>
      </c>
      <c r="G510" s="96"/>
      <c r="H510" s="78">
        <v>1</v>
      </c>
      <c r="I510" s="158"/>
      <c r="J510" s="105"/>
    </row>
    <row r="511" spans="1:10" ht="31.5" x14ac:dyDescent="0.25">
      <c r="A511" s="11"/>
      <c r="B511" s="109"/>
      <c r="C511" s="98"/>
      <c r="D511" s="14" t="s">
        <v>1425</v>
      </c>
      <c r="E511" s="51" t="s">
        <v>710</v>
      </c>
      <c r="F511" s="15" t="s">
        <v>46</v>
      </c>
      <c r="G511" s="95"/>
      <c r="H511" s="16">
        <v>1</v>
      </c>
      <c r="I511" s="100"/>
      <c r="J511" s="99"/>
    </row>
    <row r="512" spans="1:10" ht="15.75" x14ac:dyDescent="0.25">
      <c r="A512" s="19"/>
      <c r="B512" s="10"/>
      <c r="C512" s="353" t="s">
        <v>1426</v>
      </c>
      <c r="D512" s="353"/>
      <c r="E512" s="353"/>
      <c r="F512" s="353"/>
      <c r="G512" s="353"/>
      <c r="H512" s="353"/>
      <c r="I512" s="353"/>
      <c r="J512" s="354"/>
    </row>
    <row r="513" spans="1:10" ht="31.5" x14ac:dyDescent="0.25">
      <c r="A513" s="108"/>
      <c r="B513" s="12"/>
      <c r="C513" s="13"/>
      <c r="D513" s="14" t="s">
        <v>258</v>
      </c>
      <c r="E513" s="90" t="s">
        <v>1670</v>
      </c>
      <c r="F513" s="15" t="s">
        <v>94</v>
      </c>
      <c r="G513" s="91"/>
      <c r="H513" s="16">
        <v>1</v>
      </c>
      <c r="I513" s="17"/>
      <c r="J513" s="97"/>
    </row>
    <row r="514" spans="1:10" ht="31.5" x14ac:dyDescent="0.25">
      <c r="A514" s="108"/>
      <c r="B514" s="20"/>
      <c r="C514" s="98"/>
      <c r="D514" s="14" t="s">
        <v>257</v>
      </c>
      <c r="E514" s="51" t="s">
        <v>1692</v>
      </c>
      <c r="F514" s="15" t="s">
        <v>94</v>
      </c>
      <c r="G514" s="96"/>
      <c r="H514" s="16">
        <v>1</v>
      </c>
      <c r="I514" s="17"/>
      <c r="J514" s="99"/>
    </row>
    <row r="515" spans="1:10" ht="32.25" thickBot="1" x14ac:dyDescent="0.3">
      <c r="A515" s="108"/>
      <c r="B515" s="12"/>
      <c r="C515" s="13"/>
      <c r="D515" s="14" t="s">
        <v>1427</v>
      </c>
      <c r="E515" s="90" t="s">
        <v>711</v>
      </c>
      <c r="F515" s="15" t="s">
        <v>19</v>
      </c>
      <c r="G515" s="91"/>
      <c r="H515" s="16">
        <v>1</v>
      </c>
      <c r="I515" s="17"/>
      <c r="J515" s="97"/>
    </row>
    <row r="516" spans="1:10" ht="16.5" thickBot="1" x14ac:dyDescent="0.3">
      <c r="B516" s="357" t="s">
        <v>1621</v>
      </c>
      <c r="C516" s="358"/>
      <c r="D516" s="358"/>
      <c r="E516" s="358"/>
      <c r="F516" s="358"/>
      <c r="G516" s="358"/>
      <c r="H516" s="358"/>
      <c r="I516" s="358"/>
      <c r="J516" s="359"/>
    </row>
    <row r="517" spans="1:10" ht="15.75" x14ac:dyDescent="0.25">
      <c r="A517" s="108"/>
      <c r="B517" s="10"/>
      <c r="C517" s="353" t="s">
        <v>1622</v>
      </c>
      <c r="D517" s="353"/>
      <c r="E517" s="353"/>
      <c r="F517" s="353"/>
      <c r="G517" s="353"/>
      <c r="H517" s="353"/>
      <c r="I517" s="353"/>
      <c r="J517" s="354"/>
    </row>
    <row r="518" spans="1:10" ht="63" x14ac:dyDescent="0.25">
      <c r="A518" s="108"/>
      <c r="B518" s="159"/>
      <c r="C518" s="13"/>
      <c r="D518" s="14" t="s">
        <v>263</v>
      </c>
      <c r="E518" s="90" t="s">
        <v>1623</v>
      </c>
      <c r="F518" s="15" t="s">
        <v>43</v>
      </c>
      <c r="G518" s="91" t="s">
        <v>1624</v>
      </c>
      <c r="H518" s="16">
        <v>1</v>
      </c>
      <c r="I518" s="17"/>
      <c r="J518" s="97"/>
    </row>
    <row r="519" spans="1:10" ht="15.75" x14ac:dyDescent="0.25">
      <c r="A519" s="108"/>
      <c r="B519" s="119"/>
      <c r="C519" s="353" t="s">
        <v>1625</v>
      </c>
      <c r="D519" s="353"/>
      <c r="E519" s="353"/>
      <c r="F519" s="353"/>
      <c r="G519" s="353"/>
      <c r="H519" s="353"/>
      <c r="I519" s="353"/>
      <c r="J519" s="354"/>
    </row>
    <row r="520" spans="1:10" x14ac:dyDescent="0.25">
      <c r="B520" s="12"/>
      <c r="C520" s="13"/>
      <c r="D520" s="14" t="s">
        <v>266</v>
      </c>
      <c r="E520" s="90" t="s">
        <v>1707</v>
      </c>
      <c r="F520" s="15" t="s">
        <v>43</v>
      </c>
      <c r="G520" s="91"/>
      <c r="H520" s="16">
        <v>1</v>
      </c>
      <c r="I520" s="17"/>
      <c r="J520" s="97"/>
    </row>
    <row r="521" spans="1:10" x14ac:dyDescent="0.25">
      <c r="B521" s="20"/>
      <c r="C521" s="98"/>
      <c r="D521" s="14" t="s">
        <v>267</v>
      </c>
      <c r="E521" s="51" t="s">
        <v>1708</v>
      </c>
      <c r="F521" s="15" t="s">
        <v>43</v>
      </c>
      <c r="G521" s="96"/>
      <c r="H521" s="16">
        <v>1</v>
      </c>
      <c r="I521" s="17"/>
      <c r="J521" s="99"/>
    </row>
    <row r="522" spans="1:10" x14ac:dyDescent="0.25">
      <c r="A522" s="108"/>
      <c r="B522" s="12"/>
      <c r="C522" s="13"/>
      <c r="D522" s="14" t="s">
        <v>264</v>
      </c>
      <c r="E522" s="90" t="s">
        <v>1709</v>
      </c>
      <c r="F522" s="15" t="s">
        <v>1</v>
      </c>
      <c r="G522" s="91"/>
      <c r="H522" s="16">
        <v>1</v>
      </c>
      <c r="I522" s="17"/>
      <c r="J522" s="97"/>
    </row>
    <row r="523" spans="1:10" x14ac:dyDescent="0.25">
      <c r="A523" s="108"/>
      <c r="B523" s="20"/>
      <c r="C523" s="98"/>
      <c r="D523" s="14" t="s">
        <v>265</v>
      </c>
      <c r="E523" s="51" t="s">
        <v>1710</v>
      </c>
      <c r="F523" s="15" t="s">
        <v>46</v>
      </c>
      <c r="G523" s="96"/>
      <c r="H523" s="16">
        <v>1</v>
      </c>
      <c r="I523" s="100"/>
      <c r="J523" s="99"/>
    </row>
    <row r="524" spans="1:10" ht="47.25" x14ac:dyDescent="0.25">
      <c r="B524" s="27"/>
      <c r="C524" s="101"/>
      <c r="D524" s="14" t="s">
        <v>607</v>
      </c>
      <c r="E524" s="52" t="s">
        <v>1711</v>
      </c>
      <c r="F524" s="77" t="s">
        <v>1</v>
      </c>
      <c r="G524" s="96" t="s">
        <v>1712</v>
      </c>
      <c r="H524" s="78">
        <v>1</v>
      </c>
      <c r="I524" s="158"/>
      <c r="J524" s="105"/>
    </row>
    <row r="525" spans="1:10" x14ac:dyDescent="0.25">
      <c r="B525" s="27"/>
      <c r="C525" s="98"/>
      <c r="D525" s="14" t="s">
        <v>268</v>
      </c>
      <c r="E525" s="51" t="s">
        <v>47</v>
      </c>
      <c r="F525" s="15" t="s">
        <v>46</v>
      </c>
      <c r="G525" s="95"/>
      <c r="H525" s="16">
        <v>1</v>
      </c>
      <c r="I525" s="100"/>
      <c r="J525" s="99"/>
    </row>
    <row r="526" spans="1:10" x14ac:dyDescent="0.25">
      <c r="B526" s="27"/>
      <c r="C526" s="101"/>
      <c r="D526" s="14" t="s">
        <v>608</v>
      </c>
      <c r="E526" s="52" t="s">
        <v>712</v>
      </c>
      <c r="F526" s="77"/>
      <c r="G526" s="96"/>
      <c r="H526" s="78">
        <v>1</v>
      </c>
      <c r="I526" s="158"/>
      <c r="J526" s="105"/>
    </row>
    <row r="527" spans="1:10" ht="15.75" x14ac:dyDescent="0.25">
      <c r="B527" s="119"/>
      <c r="C527" s="353" t="s">
        <v>1428</v>
      </c>
      <c r="D527" s="353"/>
      <c r="E527" s="353"/>
      <c r="F527" s="353"/>
      <c r="G527" s="353"/>
      <c r="H527" s="353"/>
      <c r="I527" s="353"/>
      <c r="J527" s="354"/>
    </row>
    <row r="528" spans="1:10" x14ac:dyDescent="0.25">
      <c r="B528" s="12"/>
      <c r="C528" s="13"/>
      <c r="D528" s="14" t="s">
        <v>262</v>
      </c>
      <c r="E528" s="90" t="s">
        <v>1550</v>
      </c>
      <c r="F528" s="15" t="s">
        <v>43</v>
      </c>
      <c r="G528" s="91"/>
      <c r="H528" s="16">
        <v>1</v>
      </c>
      <c r="I528" s="17"/>
      <c r="J528" s="97"/>
    </row>
    <row r="529" spans="1:10" ht="15.75" x14ac:dyDescent="0.25">
      <c r="B529" s="119"/>
      <c r="C529" s="353" t="s">
        <v>1429</v>
      </c>
      <c r="D529" s="353"/>
      <c r="E529" s="353"/>
      <c r="F529" s="353"/>
      <c r="G529" s="353"/>
      <c r="H529" s="353"/>
      <c r="I529" s="353"/>
      <c r="J529" s="354"/>
    </row>
    <row r="530" spans="1:10" ht="32.25" thickBot="1" x14ac:dyDescent="0.3">
      <c r="A530" s="108"/>
      <c r="B530" s="12"/>
      <c r="C530" s="13"/>
      <c r="D530" s="14" t="s">
        <v>1430</v>
      </c>
      <c r="E530" s="90" t="s">
        <v>1626</v>
      </c>
      <c r="F530" s="15"/>
      <c r="G530" s="91"/>
      <c r="H530" s="16">
        <v>1</v>
      </c>
      <c r="I530" s="17"/>
      <c r="J530" s="97"/>
    </row>
    <row r="531" spans="1:10" ht="16.5" thickBot="1" x14ac:dyDescent="0.3">
      <c r="A531" s="108"/>
      <c r="B531" s="357" t="s">
        <v>1627</v>
      </c>
      <c r="C531" s="358"/>
      <c r="D531" s="358"/>
      <c r="E531" s="358"/>
      <c r="F531" s="358"/>
      <c r="G531" s="358"/>
      <c r="H531" s="358"/>
      <c r="I531" s="358"/>
      <c r="J531" s="359"/>
    </row>
    <row r="532" spans="1:10" ht="15.75" x14ac:dyDescent="0.25">
      <c r="A532" s="9"/>
      <c r="B532" s="10"/>
      <c r="C532" s="353" t="s">
        <v>1628</v>
      </c>
      <c r="D532" s="353"/>
      <c r="E532" s="353"/>
      <c r="F532" s="353"/>
      <c r="G532" s="353"/>
      <c r="H532" s="353"/>
      <c r="I532" s="353"/>
      <c r="J532" s="354"/>
    </row>
    <row r="533" spans="1:10" ht="77.25" customHeight="1" x14ac:dyDescent="0.25">
      <c r="A533" s="11"/>
      <c r="B533" s="84"/>
      <c r="C533" s="85"/>
      <c r="D533" s="14" t="s">
        <v>270</v>
      </c>
      <c r="E533" s="90" t="s">
        <v>713</v>
      </c>
      <c r="F533" s="15" t="s">
        <v>46</v>
      </c>
      <c r="G533" s="91" t="s">
        <v>714</v>
      </c>
      <c r="H533" s="16">
        <v>1</v>
      </c>
      <c r="I533" s="17"/>
      <c r="J533" s="97"/>
    </row>
    <row r="534" spans="1:10" ht="108" customHeight="1" x14ac:dyDescent="0.25">
      <c r="A534" s="19"/>
      <c r="B534" s="121"/>
      <c r="C534" s="13"/>
      <c r="D534" s="14" t="s">
        <v>1431</v>
      </c>
      <c r="E534" s="90" t="s">
        <v>715</v>
      </c>
      <c r="F534" s="15" t="s">
        <v>1</v>
      </c>
      <c r="G534" s="91" t="s">
        <v>716</v>
      </c>
      <c r="H534" s="16">
        <v>1</v>
      </c>
      <c r="I534" s="17"/>
      <c r="J534" s="97"/>
    </row>
    <row r="535" spans="1:10" ht="15.75" x14ac:dyDescent="0.25">
      <c r="A535" s="108"/>
      <c r="B535" s="10"/>
      <c r="C535" s="353" t="s">
        <v>1432</v>
      </c>
      <c r="D535" s="353"/>
      <c r="E535" s="353"/>
      <c r="F535" s="353"/>
      <c r="G535" s="353"/>
      <c r="H535" s="353"/>
      <c r="I535" s="353"/>
      <c r="J535" s="354"/>
    </row>
    <row r="536" spans="1:10" ht="31.5" x14ac:dyDescent="0.25">
      <c r="B536" s="84"/>
      <c r="C536" s="85"/>
      <c r="D536" s="14" t="s">
        <v>1433</v>
      </c>
      <c r="E536" s="90" t="s">
        <v>1551</v>
      </c>
      <c r="F536" s="15" t="s">
        <v>1</v>
      </c>
      <c r="G536" s="91"/>
      <c r="H536" s="16">
        <v>1</v>
      </c>
      <c r="I536" s="17"/>
      <c r="J536" s="97"/>
    </row>
    <row r="537" spans="1:10" x14ac:dyDescent="0.25">
      <c r="B537" s="159"/>
      <c r="C537" s="122"/>
      <c r="D537" s="14" t="s">
        <v>1434</v>
      </c>
      <c r="E537" s="90" t="s">
        <v>1629</v>
      </c>
      <c r="F537" s="15" t="s">
        <v>46</v>
      </c>
      <c r="G537" s="91"/>
      <c r="H537" s="16">
        <v>1</v>
      </c>
      <c r="I537" s="17"/>
      <c r="J537" s="97"/>
    </row>
    <row r="538" spans="1:10" ht="31.5" x14ac:dyDescent="0.25">
      <c r="B538" s="121"/>
      <c r="C538" s="133"/>
      <c r="D538" s="14" t="s">
        <v>1435</v>
      </c>
      <c r="E538" s="90" t="s">
        <v>1630</v>
      </c>
      <c r="F538" s="15" t="s">
        <v>1</v>
      </c>
      <c r="G538" s="91"/>
      <c r="H538" s="16">
        <v>1</v>
      </c>
      <c r="I538" s="17"/>
      <c r="J538" s="97"/>
    </row>
    <row r="539" spans="1:10" ht="15.75" x14ac:dyDescent="0.25">
      <c r="B539" s="10"/>
      <c r="C539" s="353" t="s">
        <v>1631</v>
      </c>
      <c r="D539" s="353"/>
      <c r="E539" s="353"/>
      <c r="F539" s="353"/>
      <c r="G539" s="353"/>
      <c r="H539" s="353"/>
      <c r="I539" s="353"/>
      <c r="J539" s="354"/>
    </row>
    <row r="540" spans="1:10" ht="31.5" x14ac:dyDescent="0.25">
      <c r="B540" s="147"/>
      <c r="C540" s="85"/>
      <c r="D540" s="14" t="s">
        <v>269</v>
      </c>
      <c r="E540" s="90" t="s">
        <v>1693</v>
      </c>
      <c r="F540" s="15" t="s">
        <v>43</v>
      </c>
      <c r="G540" s="91"/>
      <c r="H540" s="16">
        <v>1</v>
      </c>
      <c r="I540" s="17"/>
      <c r="J540" s="97"/>
    </row>
    <row r="541" spans="1:10" ht="15.75" x14ac:dyDescent="0.25">
      <c r="A541" s="108"/>
      <c r="B541" s="119"/>
      <c r="C541" s="353" t="s">
        <v>1436</v>
      </c>
      <c r="D541" s="353"/>
      <c r="E541" s="353"/>
      <c r="F541" s="353"/>
      <c r="G541" s="353"/>
      <c r="H541" s="353"/>
      <c r="I541" s="353"/>
      <c r="J541" s="354"/>
    </row>
    <row r="542" spans="1:10" x14ac:dyDescent="0.25">
      <c r="A542" s="9"/>
      <c r="B542" s="84"/>
      <c r="C542" s="85"/>
      <c r="D542" s="14" t="s">
        <v>1437</v>
      </c>
      <c r="E542" s="90" t="s">
        <v>717</v>
      </c>
      <c r="F542" s="15" t="s">
        <v>43</v>
      </c>
      <c r="G542" s="91" t="s">
        <v>1694</v>
      </c>
      <c r="H542" s="16">
        <v>1</v>
      </c>
      <c r="I542" s="17"/>
      <c r="J542" s="97"/>
    </row>
    <row r="543" spans="1:10" ht="95.25" thickBot="1" x14ac:dyDescent="0.3">
      <c r="A543" s="11"/>
      <c r="B543" s="159"/>
      <c r="C543" s="122"/>
      <c r="D543" s="14" t="s">
        <v>1438</v>
      </c>
      <c r="E543" s="90" t="s">
        <v>1552</v>
      </c>
      <c r="F543" s="15" t="s">
        <v>43</v>
      </c>
      <c r="G543" s="91" t="s">
        <v>1632</v>
      </c>
      <c r="H543" s="16">
        <v>1</v>
      </c>
      <c r="I543" s="17"/>
      <c r="J543" s="97"/>
    </row>
    <row r="544" spans="1:10" ht="16.5" thickBot="1" x14ac:dyDescent="0.3">
      <c r="A544" s="19"/>
      <c r="B544" s="357" t="s">
        <v>718</v>
      </c>
      <c r="C544" s="358"/>
      <c r="D544" s="358"/>
      <c r="E544" s="358"/>
      <c r="F544" s="358"/>
      <c r="G544" s="358"/>
      <c r="H544" s="358"/>
      <c r="I544" s="358"/>
      <c r="J544" s="359"/>
    </row>
    <row r="545" spans="1:10" ht="15.75" x14ac:dyDescent="0.25">
      <c r="A545" s="108"/>
      <c r="B545" s="10"/>
      <c r="C545" s="353" t="s">
        <v>1444</v>
      </c>
      <c r="D545" s="353"/>
      <c r="E545" s="353"/>
      <c r="F545" s="353"/>
      <c r="G545" s="353"/>
      <c r="H545" s="353"/>
      <c r="I545" s="353"/>
      <c r="J545" s="354"/>
    </row>
    <row r="546" spans="1:10" ht="47.25" x14ac:dyDescent="0.25">
      <c r="B546" s="84"/>
      <c r="C546" s="85"/>
      <c r="D546" s="14" t="s">
        <v>271</v>
      </c>
      <c r="E546" s="90" t="s">
        <v>681</v>
      </c>
      <c r="F546" s="15" t="s">
        <v>9</v>
      </c>
      <c r="G546" s="91" t="s">
        <v>1713</v>
      </c>
      <c r="H546" s="16">
        <v>1</v>
      </c>
      <c r="I546" s="17"/>
      <c r="J546" s="97"/>
    </row>
    <row r="547" spans="1:10" ht="15.75" x14ac:dyDescent="0.25">
      <c r="B547" s="10"/>
      <c r="C547" s="353" t="s">
        <v>1445</v>
      </c>
      <c r="D547" s="353"/>
      <c r="E547" s="353"/>
      <c r="F547" s="353"/>
      <c r="G547" s="353"/>
      <c r="H547" s="353"/>
      <c r="I547" s="353"/>
      <c r="J547" s="354"/>
    </row>
    <row r="548" spans="1:10" ht="32.25" thickBot="1" x14ac:dyDescent="0.3">
      <c r="B548" s="84"/>
      <c r="C548" s="85"/>
      <c r="D548" s="14" t="s">
        <v>272</v>
      </c>
      <c r="E548" s="90" t="s">
        <v>719</v>
      </c>
      <c r="F548" s="15" t="s">
        <v>9</v>
      </c>
      <c r="G548" s="91"/>
      <c r="H548" s="16">
        <v>1</v>
      </c>
      <c r="I548" s="17"/>
      <c r="J548" s="97"/>
    </row>
    <row r="549" spans="1:10" ht="16.5" thickBot="1" x14ac:dyDescent="0.3">
      <c r="B549" s="357" t="s">
        <v>720</v>
      </c>
      <c r="C549" s="358"/>
      <c r="D549" s="358"/>
      <c r="E549" s="358"/>
      <c r="F549" s="358"/>
      <c r="G549" s="358"/>
      <c r="H549" s="358"/>
      <c r="I549" s="358"/>
      <c r="J549" s="359"/>
    </row>
    <row r="550" spans="1:10" ht="15.75" x14ac:dyDescent="0.25">
      <c r="B550" s="10"/>
      <c r="C550" s="353" t="s">
        <v>1446</v>
      </c>
      <c r="D550" s="353"/>
      <c r="E550" s="353"/>
      <c r="F550" s="353"/>
      <c r="G550" s="353"/>
      <c r="H550" s="353"/>
      <c r="I550" s="353"/>
      <c r="J550" s="354"/>
    </row>
    <row r="551" spans="1:10" x14ac:dyDescent="0.25">
      <c r="B551" s="84"/>
      <c r="C551" s="85"/>
      <c r="D551" s="14" t="s">
        <v>273</v>
      </c>
      <c r="E551" s="90" t="s">
        <v>721</v>
      </c>
      <c r="F551" s="15" t="s">
        <v>46</v>
      </c>
      <c r="G551" s="91"/>
      <c r="H551" s="16">
        <v>1</v>
      </c>
      <c r="I551" s="17"/>
      <c r="J551" s="97"/>
    </row>
    <row r="552" spans="1:10" ht="15.75" x14ac:dyDescent="0.25">
      <c r="B552" s="119"/>
      <c r="C552" s="353" t="s">
        <v>1447</v>
      </c>
      <c r="D552" s="353"/>
      <c r="E552" s="353"/>
      <c r="F552" s="353"/>
      <c r="G552" s="353"/>
      <c r="H552" s="353"/>
      <c r="I552" s="353"/>
      <c r="J552" s="354"/>
    </row>
    <row r="553" spans="1:10" ht="39" customHeight="1" x14ac:dyDescent="0.25">
      <c r="A553" s="108"/>
      <c r="B553" s="12"/>
      <c r="C553" s="13"/>
      <c r="D553" s="14" t="s">
        <v>274</v>
      </c>
      <c r="E553" s="90" t="s">
        <v>722</v>
      </c>
      <c r="F553" s="15" t="s">
        <v>46</v>
      </c>
      <c r="G553" s="91"/>
      <c r="H553" s="16">
        <v>1</v>
      </c>
      <c r="I553" s="17"/>
      <c r="J553" s="97"/>
    </row>
    <row r="554" spans="1:10" ht="31.5" x14ac:dyDescent="0.25">
      <c r="A554" s="9"/>
      <c r="B554" s="20"/>
      <c r="C554" s="98"/>
      <c r="D554" s="14" t="s">
        <v>275</v>
      </c>
      <c r="E554" s="51" t="s">
        <v>1714</v>
      </c>
      <c r="F554" s="15" t="s">
        <v>43</v>
      </c>
      <c r="G554" s="96" t="s">
        <v>1716</v>
      </c>
      <c r="H554" s="16">
        <v>1</v>
      </c>
      <c r="I554" s="17"/>
      <c r="J554" s="99"/>
    </row>
    <row r="555" spans="1:10" x14ac:dyDescent="0.25">
      <c r="A555" s="11"/>
      <c r="B555" s="12"/>
      <c r="C555" s="13"/>
      <c r="D555" s="14" t="s">
        <v>276</v>
      </c>
      <c r="E555" s="90" t="s">
        <v>1715</v>
      </c>
      <c r="F555" s="15" t="s">
        <v>46</v>
      </c>
      <c r="G555" s="91"/>
      <c r="H555" s="16">
        <v>1</v>
      </c>
      <c r="I555" s="17"/>
      <c r="J555" s="97"/>
    </row>
    <row r="556" spans="1:10" ht="19.5" thickBot="1" x14ac:dyDescent="0.3">
      <c r="A556" s="19"/>
      <c r="B556" s="20"/>
      <c r="C556" s="98"/>
      <c r="D556" s="14" t="s">
        <v>277</v>
      </c>
      <c r="E556" s="51" t="s">
        <v>723</v>
      </c>
      <c r="F556" s="15" t="s">
        <v>0</v>
      </c>
      <c r="G556" s="96"/>
      <c r="H556" s="16">
        <v>1</v>
      </c>
      <c r="I556" s="17"/>
      <c r="J556" s="99"/>
    </row>
    <row r="557" spans="1:10" ht="16.5" thickBot="1" x14ac:dyDescent="0.3">
      <c r="A557" s="108"/>
      <c r="B557" s="357" t="s">
        <v>724</v>
      </c>
      <c r="C557" s="358"/>
      <c r="D557" s="358"/>
      <c r="E557" s="358"/>
      <c r="F557" s="358"/>
      <c r="G557" s="358"/>
      <c r="H557" s="358"/>
      <c r="I557" s="358"/>
      <c r="J557" s="359"/>
    </row>
    <row r="558" spans="1:10" ht="15.75" x14ac:dyDescent="0.25">
      <c r="B558" s="10"/>
      <c r="C558" s="353" t="s">
        <v>1448</v>
      </c>
      <c r="D558" s="353"/>
      <c r="E558" s="353"/>
      <c r="F558" s="353"/>
      <c r="G558" s="353"/>
      <c r="H558" s="353"/>
      <c r="I558" s="353"/>
      <c r="J558" s="354"/>
    </row>
    <row r="559" spans="1:10" ht="126" x14ac:dyDescent="0.25">
      <c r="B559" s="84"/>
      <c r="C559" s="85"/>
      <c r="D559" s="14" t="s">
        <v>278</v>
      </c>
      <c r="E559" s="90" t="s">
        <v>725</v>
      </c>
      <c r="F559" s="15" t="s">
        <v>0</v>
      </c>
      <c r="G559" s="91" t="s">
        <v>726</v>
      </c>
      <c r="H559" s="16">
        <v>1</v>
      </c>
      <c r="I559" s="17"/>
      <c r="J559" s="97"/>
    </row>
    <row r="560" spans="1:10" ht="80.25" customHeight="1" x14ac:dyDescent="0.25">
      <c r="A560" s="19"/>
      <c r="B560" s="132"/>
      <c r="C560" s="13"/>
      <c r="D560" s="14" t="s">
        <v>279</v>
      </c>
      <c r="E560" s="90" t="s">
        <v>727</v>
      </c>
      <c r="F560" s="15" t="s">
        <v>1</v>
      </c>
      <c r="G560" s="91" t="s">
        <v>1633</v>
      </c>
      <c r="H560" s="16">
        <v>1</v>
      </c>
      <c r="I560" s="17"/>
      <c r="J560" s="97"/>
    </row>
    <row r="561" spans="1:10" ht="78.75" x14ac:dyDescent="0.25">
      <c r="A561" s="108"/>
      <c r="B561" s="12"/>
      <c r="C561" s="13"/>
      <c r="D561" s="14" t="s">
        <v>280</v>
      </c>
      <c r="E561" s="90" t="s">
        <v>1634</v>
      </c>
      <c r="F561" s="15" t="s">
        <v>1</v>
      </c>
      <c r="G561" s="91" t="s">
        <v>728</v>
      </c>
      <c r="H561" s="16">
        <v>1</v>
      </c>
      <c r="I561" s="17"/>
      <c r="J561" s="97"/>
    </row>
    <row r="562" spans="1:10" ht="15.75" x14ac:dyDescent="0.25">
      <c r="A562" s="108"/>
      <c r="B562" s="10"/>
      <c r="C562" s="353" t="s">
        <v>1449</v>
      </c>
      <c r="D562" s="353"/>
      <c r="E562" s="353"/>
      <c r="F562" s="353"/>
      <c r="G562" s="353"/>
      <c r="H562" s="353"/>
      <c r="I562" s="353"/>
      <c r="J562" s="354"/>
    </row>
    <row r="563" spans="1:10" ht="31.5" x14ac:dyDescent="0.25">
      <c r="A563" s="108"/>
      <c r="B563" s="84"/>
      <c r="C563" s="85"/>
      <c r="D563" s="14" t="s">
        <v>281</v>
      </c>
      <c r="E563" s="90" t="s">
        <v>48</v>
      </c>
      <c r="F563" s="15" t="s">
        <v>46</v>
      </c>
      <c r="G563" s="91"/>
      <c r="H563" s="16">
        <v>1</v>
      </c>
      <c r="I563" s="17"/>
      <c r="J563" s="97"/>
    </row>
    <row r="564" spans="1:10" ht="37.5" customHeight="1" x14ac:dyDescent="0.25">
      <c r="B564" s="132"/>
      <c r="C564" s="13"/>
      <c r="D564" s="14" t="s">
        <v>282</v>
      </c>
      <c r="E564" s="90" t="s">
        <v>1635</v>
      </c>
      <c r="F564" s="15" t="s">
        <v>43</v>
      </c>
      <c r="G564" s="91"/>
      <c r="H564" s="16">
        <v>1</v>
      </c>
      <c r="I564" s="17"/>
      <c r="J564" s="97"/>
    </row>
    <row r="565" spans="1:10" ht="15.75" x14ac:dyDescent="0.25">
      <c r="A565" s="108"/>
      <c r="B565" s="10"/>
      <c r="C565" s="353" t="s">
        <v>1450</v>
      </c>
      <c r="D565" s="353"/>
      <c r="E565" s="353"/>
      <c r="F565" s="353"/>
      <c r="G565" s="353"/>
      <c r="H565" s="353"/>
      <c r="I565" s="353"/>
      <c r="J565" s="354"/>
    </row>
    <row r="566" spans="1:10" ht="31.5" x14ac:dyDescent="0.25">
      <c r="A566" s="108"/>
      <c r="B566" s="84"/>
      <c r="C566" s="85"/>
      <c r="D566" s="14" t="s">
        <v>283</v>
      </c>
      <c r="E566" s="90" t="s">
        <v>1636</v>
      </c>
      <c r="F566" s="15" t="s">
        <v>0</v>
      </c>
      <c r="G566" s="91"/>
      <c r="H566" s="16">
        <v>1</v>
      </c>
      <c r="I566" s="17"/>
      <c r="J566" s="97"/>
    </row>
    <row r="567" spans="1:10" ht="63" x14ac:dyDescent="0.25">
      <c r="A567" s="108"/>
      <c r="B567" s="132"/>
      <c r="C567" s="13"/>
      <c r="D567" s="14" t="s">
        <v>284</v>
      </c>
      <c r="E567" s="90" t="s">
        <v>1637</v>
      </c>
      <c r="F567" s="15" t="s">
        <v>5</v>
      </c>
      <c r="G567" s="91" t="s">
        <v>729</v>
      </c>
      <c r="H567" s="16">
        <v>1</v>
      </c>
      <c r="I567" s="17"/>
      <c r="J567" s="97"/>
    </row>
    <row r="568" spans="1:10" ht="31.5" x14ac:dyDescent="0.25">
      <c r="A568" s="108"/>
      <c r="B568" s="12"/>
      <c r="C568" s="13"/>
      <c r="D568" s="14" t="s">
        <v>285</v>
      </c>
      <c r="E568" s="90" t="s">
        <v>730</v>
      </c>
      <c r="F568" s="15" t="s">
        <v>5</v>
      </c>
      <c r="G568" s="91" t="s">
        <v>731</v>
      </c>
      <c r="H568" s="16">
        <v>1</v>
      </c>
      <c r="I568" s="17"/>
      <c r="J568" s="97"/>
    </row>
    <row r="569" spans="1:10" x14ac:dyDescent="0.25">
      <c r="A569" s="108"/>
      <c r="B569" s="121"/>
      <c r="C569" s="13"/>
      <c r="D569" s="14" t="s">
        <v>286</v>
      </c>
      <c r="E569" s="90" t="s">
        <v>49</v>
      </c>
      <c r="F569" s="15" t="s">
        <v>43</v>
      </c>
      <c r="G569" s="91"/>
      <c r="H569" s="16">
        <v>1</v>
      </c>
      <c r="I569" s="17"/>
      <c r="J569" s="97"/>
    </row>
    <row r="570" spans="1:10" ht="15.75" x14ac:dyDescent="0.25">
      <c r="A570" s="108"/>
      <c r="B570" s="10"/>
      <c r="C570" s="353" t="s">
        <v>1451</v>
      </c>
      <c r="D570" s="353"/>
      <c r="E570" s="353"/>
      <c r="F570" s="353"/>
      <c r="G570" s="353"/>
      <c r="H570" s="353"/>
      <c r="I570" s="353"/>
      <c r="J570" s="354"/>
    </row>
    <row r="571" spans="1:10" ht="31.5" x14ac:dyDescent="0.25">
      <c r="A571" s="108"/>
      <c r="B571" s="84"/>
      <c r="C571" s="85"/>
      <c r="D571" s="14" t="s">
        <v>287</v>
      </c>
      <c r="E571" s="90" t="s">
        <v>732</v>
      </c>
      <c r="F571" s="15" t="s">
        <v>43</v>
      </c>
      <c r="G571" s="91" t="s">
        <v>733</v>
      </c>
      <c r="H571" s="16">
        <v>1</v>
      </c>
      <c r="I571" s="17"/>
      <c r="J571" s="97"/>
    </row>
    <row r="572" spans="1:10" ht="47.25" x14ac:dyDescent="0.25">
      <c r="A572" s="108"/>
      <c r="B572" s="132"/>
      <c r="C572" s="13"/>
      <c r="D572" s="14" t="s">
        <v>1452</v>
      </c>
      <c r="E572" s="90" t="s">
        <v>734</v>
      </c>
      <c r="F572" s="15" t="s">
        <v>43</v>
      </c>
      <c r="G572" s="91" t="s">
        <v>1638</v>
      </c>
      <c r="H572" s="16">
        <v>1</v>
      </c>
      <c r="I572" s="17"/>
      <c r="J572" s="97"/>
    </row>
    <row r="573" spans="1:10" ht="32.25" thickBot="1" x14ac:dyDescent="0.3">
      <c r="A573" s="108"/>
      <c r="B573" s="12"/>
      <c r="C573" s="13"/>
      <c r="D573" s="14" t="s">
        <v>1453</v>
      </c>
      <c r="E573" s="90" t="s">
        <v>735</v>
      </c>
      <c r="F573" s="15" t="s">
        <v>0</v>
      </c>
      <c r="G573" s="91"/>
      <c r="H573" s="16">
        <v>1</v>
      </c>
      <c r="I573" s="17"/>
      <c r="J573" s="97"/>
    </row>
    <row r="574" spans="1:10" ht="16.5" thickBot="1" x14ac:dyDescent="0.3">
      <c r="A574" s="9"/>
      <c r="B574" s="357" t="s">
        <v>736</v>
      </c>
      <c r="C574" s="358"/>
      <c r="D574" s="358"/>
      <c r="E574" s="358"/>
      <c r="F574" s="358"/>
      <c r="G574" s="358"/>
      <c r="H574" s="358"/>
      <c r="I574" s="358"/>
      <c r="J574" s="359"/>
    </row>
    <row r="575" spans="1:10" ht="15.75" x14ac:dyDescent="0.25">
      <c r="A575" s="11"/>
      <c r="B575" s="10"/>
      <c r="C575" s="353" t="s">
        <v>1454</v>
      </c>
      <c r="D575" s="353"/>
      <c r="E575" s="353"/>
      <c r="F575" s="353"/>
      <c r="G575" s="353"/>
      <c r="H575" s="353"/>
      <c r="I575" s="353"/>
      <c r="J575" s="354"/>
    </row>
    <row r="576" spans="1:10" ht="31.5" x14ac:dyDescent="0.25">
      <c r="A576" s="11"/>
      <c r="B576" s="147"/>
      <c r="C576" s="85"/>
      <c r="D576" s="14" t="s">
        <v>288</v>
      </c>
      <c r="E576" s="90" t="s">
        <v>737</v>
      </c>
      <c r="F576" s="15" t="s">
        <v>46</v>
      </c>
      <c r="G576" s="91"/>
      <c r="H576" s="16">
        <v>1</v>
      </c>
      <c r="I576" s="17"/>
      <c r="J576" s="97"/>
    </row>
    <row r="577" spans="1:10" ht="15.75" x14ac:dyDescent="0.25">
      <c r="A577" s="19"/>
      <c r="B577" s="119"/>
      <c r="C577" s="353" t="s">
        <v>1455</v>
      </c>
      <c r="D577" s="353"/>
      <c r="E577" s="353"/>
      <c r="F577" s="353"/>
      <c r="G577" s="353"/>
      <c r="H577" s="353"/>
      <c r="I577" s="353"/>
      <c r="J577" s="354"/>
    </row>
    <row r="578" spans="1:10" ht="31.5" x14ac:dyDescent="0.25">
      <c r="A578" s="108"/>
      <c r="B578" s="143"/>
      <c r="C578" s="85"/>
      <c r="D578" s="14" t="s">
        <v>1456</v>
      </c>
      <c r="E578" s="90" t="s">
        <v>738</v>
      </c>
      <c r="F578" s="15" t="s">
        <v>46</v>
      </c>
      <c r="G578" s="91" t="s">
        <v>1639</v>
      </c>
      <c r="H578" s="16">
        <v>1</v>
      </c>
      <c r="I578" s="17"/>
      <c r="J578" s="97"/>
    </row>
    <row r="579" spans="1:10" ht="15.75" x14ac:dyDescent="0.25">
      <c r="B579" s="10"/>
      <c r="C579" s="353" t="s">
        <v>1457</v>
      </c>
      <c r="D579" s="353"/>
      <c r="E579" s="353"/>
      <c r="F579" s="353"/>
      <c r="G579" s="353"/>
      <c r="H579" s="353"/>
      <c r="I579" s="353"/>
      <c r="J579" s="354"/>
    </row>
    <row r="580" spans="1:10" ht="31.5" x14ac:dyDescent="0.25">
      <c r="B580" s="143"/>
      <c r="C580" s="85"/>
      <c r="D580" s="14" t="s">
        <v>290</v>
      </c>
      <c r="E580" s="90" t="s">
        <v>739</v>
      </c>
      <c r="F580" s="15" t="s">
        <v>46</v>
      </c>
      <c r="G580" s="91" t="s">
        <v>740</v>
      </c>
      <c r="H580" s="16">
        <v>1</v>
      </c>
      <c r="I580" s="17"/>
      <c r="J580" s="97"/>
    </row>
    <row r="581" spans="1:10" ht="15.75" x14ac:dyDescent="0.25">
      <c r="A581" s="19"/>
      <c r="B581" s="10"/>
      <c r="C581" s="353" t="s">
        <v>1458</v>
      </c>
      <c r="D581" s="353"/>
      <c r="E581" s="353"/>
      <c r="F581" s="353"/>
      <c r="G581" s="353"/>
      <c r="H581" s="353"/>
      <c r="I581" s="353"/>
      <c r="J581" s="354"/>
    </row>
    <row r="582" spans="1:10" ht="31.5" x14ac:dyDescent="0.25">
      <c r="A582" s="108"/>
      <c r="B582" s="143"/>
      <c r="C582" s="85"/>
      <c r="D582" s="14" t="s">
        <v>289</v>
      </c>
      <c r="E582" s="90" t="s">
        <v>741</v>
      </c>
      <c r="F582" s="15" t="s">
        <v>46</v>
      </c>
      <c r="G582" s="91" t="s">
        <v>742</v>
      </c>
      <c r="H582" s="16">
        <v>1</v>
      </c>
      <c r="I582" s="17"/>
      <c r="J582" s="97"/>
    </row>
    <row r="583" spans="1:10" ht="15.75" x14ac:dyDescent="0.25">
      <c r="A583" s="11"/>
      <c r="B583" s="10"/>
      <c r="C583" s="353" t="s">
        <v>1459</v>
      </c>
      <c r="D583" s="353"/>
      <c r="E583" s="353"/>
      <c r="F583" s="353"/>
      <c r="G583" s="353"/>
      <c r="H583" s="353"/>
      <c r="I583" s="353"/>
      <c r="J583" s="354"/>
    </row>
    <row r="584" spans="1:10" ht="31.5" x14ac:dyDescent="0.25">
      <c r="A584" s="108"/>
      <c r="B584" s="84"/>
      <c r="C584" s="85"/>
      <c r="D584" s="14" t="s">
        <v>291</v>
      </c>
      <c r="E584" s="90" t="s">
        <v>743</v>
      </c>
      <c r="F584" s="15" t="s">
        <v>94</v>
      </c>
      <c r="G584" s="91"/>
      <c r="H584" s="16">
        <v>1</v>
      </c>
      <c r="I584" s="17"/>
      <c r="J584" s="97"/>
    </row>
    <row r="585" spans="1:10" ht="31.5" x14ac:dyDescent="0.25">
      <c r="A585" s="19"/>
      <c r="B585" s="132"/>
      <c r="C585" s="13"/>
      <c r="D585" s="14" t="s">
        <v>292</v>
      </c>
      <c r="E585" s="90" t="s">
        <v>1717</v>
      </c>
      <c r="F585" s="15" t="s">
        <v>5</v>
      </c>
      <c r="G585" s="91"/>
      <c r="H585" s="16">
        <v>5</v>
      </c>
      <c r="I585" s="17"/>
      <c r="J585" s="97"/>
    </row>
    <row r="586" spans="1:10" ht="31.5" x14ac:dyDescent="0.25">
      <c r="A586" s="11"/>
      <c r="B586" s="12"/>
      <c r="C586" s="13"/>
      <c r="D586" s="14" t="s">
        <v>609</v>
      </c>
      <c r="E586" s="90" t="s">
        <v>1718</v>
      </c>
      <c r="F586" s="15" t="s">
        <v>94</v>
      </c>
      <c r="G586" s="91"/>
      <c r="H586" s="16">
        <v>5</v>
      </c>
      <c r="I586" s="17"/>
      <c r="J586" s="97"/>
    </row>
    <row r="587" spans="1:10" ht="15.75" x14ac:dyDescent="0.25">
      <c r="A587" s="19"/>
      <c r="B587" s="10"/>
      <c r="C587" s="353" t="s">
        <v>1460</v>
      </c>
      <c r="D587" s="353"/>
      <c r="E587" s="353"/>
      <c r="F587" s="353"/>
      <c r="G587" s="353"/>
      <c r="H587" s="353"/>
      <c r="I587" s="353"/>
      <c r="J587" s="354"/>
    </row>
    <row r="588" spans="1:10" ht="155.25" customHeight="1" x14ac:dyDescent="0.25">
      <c r="A588" s="9"/>
      <c r="B588" s="84"/>
      <c r="C588" s="85"/>
      <c r="D588" s="14" t="s">
        <v>1461</v>
      </c>
      <c r="E588" s="90" t="s">
        <v>744</v>
      </c>
      <c r="F588" s="15" t="s">
        <v>46</v>
      </c>
      <c r="G588" s="91" t="s">
        <v>745</v>
      </c>
      <c r="H588" s="16">
        <v>10</v>
      </c>
      <c r="I588" s="17"/>
      <c r="J588" s="97"/>
    </row>
    <row r="589" spans="1:10" x14ac:dyDescent="0.25">
      <c r="A589" s="19"/>
      <c r="B589" s="112"/>
      <c r="C589" s="13"/>
      <c r="D589" s="14" t="s">
        <v>1462</v>
      </c>
      <c r="E589" s="90" t="s">
        <v>1553</v>
      </c>
      <c r="F589" s="15" t="s">
        <v>46</v>
      </c>
      <c r="G589" s="91"/>
      <c r="H589" s="16">
        <v>1</v>
      </c>
      <c r="I589" s="17"/>
      <c r="J589" s="97"/>
    </row>
    <row r="590" spans="1:10" ht="15.75" x14ac:dyDescent="0.25">
      <c r="A590" s="11"/>
      <c r="B590" s="119"/>
      <c r="C590" s="353" t="s">
        <v>1463</v>
      </c>
      <c r="D590" s="353"/>
      <c r="E590" s="353"/>
      <c r="F590" s="353"/>
      <c r="G590" s="353"/>
      <c r="H590" s="353"/>
      <c r="I590" s="353"/>
      <c r="J590" s="354"/>
    </row>
    <row r="591" spans="1:10" ht="19.5" thickBot="1" x14ac:dyDescent="0.3">
      <c r="A591" s="19"/>
      <c r="B591" s="84"/>
      <c r="C591" s="85"/>
      <c r="D591" s="14" t="s">
        <v>1464</v>
      </c>
      <c r="E591" s="90" t="s">
        <v>746</v>
      </c>
      <c r="F591" s="15" t="s">
        <v>5</v>
      </c>
      <c r="G591" s="91"/>
      <c r="H591" s="16">
        <v>1</v>
      </c>
      <c r="I591" s="17"/>
      <c r="J591" s="97"/>
    </row>
    <row r="592" spans="1:10" ht="16.5" thickBot="1" x14ac:dyDescent="0.3">
      <c r="A592" s="11"/>
      <c r="B592" s="357" t="s">
        <v>1719</v>
      </c>
      <c r="C592" s="358"/>
      <c r="D592" s="358"/>
      <c r="E592" s="358"/>
      <c r="F592" s="358"/>
      <c r="G592" s="358"/>
      <c r="H592" s="358"/>
      <c r="I592" s="358"/>
      <c r="J592" s="359"/>
    </row>
    <row r="593" spans="1:10" ht="15.75" x14ac:dyDescent="0.25">
      <c r="A593" s="19"/>
      <c r="B593" s="10"/>
      <c r="C593" s="353" t="s">
        <v>1465</v>
      </c>
      <c r="D593" s="353"/>
      <c r="E593" s="353"/>
      <c r="F593" s="353"/>
      <c r="G593" s="353"/>
      <c r="H593" s="353"/>
      <c r="I593" s="353"/>
      <c r="J593" s="354"/>
    </row>
    <row r="594" spans="1:10" ht="47.25" x14ac:dyDescent="0.25">
      <c r="A594" s="108"/>
      <c r="B594" s="12"/>
      <c r="C594" s="13"/>
      <c r="D594" s="14" t="s">
        <v>293</v>
      </c>
      <c r="E594" s="90" t="s">
        <v>1695</v>
      </c>
      <c r="F594" s="15" t="s">
        <v>1</v>
      </c>
      <c r="G594" s="91" t="s">
        <v>1720</v>
      </c>
      <c r="H594" s="16">
        <v>1</v>
      </c>
      <c r="I594" s="17"/>
      <c r="J594" s="97"/>
    </row>
    <row r="595" spans="1:10" x14ac:dyDescent="0.25">
      <c r="A595" s="108"/>
      <c r="B595" s="20"/>
      <c r="C595" s="98"/>
      <c r="D595" s="14" t="s">
        <v>294</v>
      </c>
      <c r="E595" s="51" t="s">
        <v>1696</v>
      </c>
      <c r="F595" s="15" t="s">
        <v>1</v>
      </c>
      <c r="G595" s="96"/>
      <c r="H595" s="16">
        <v>1</v>
      </c>
      <c r="I595" s="17"/>
      <c r="J595" s="99"/>
    </row>
    <row r="596" spans="1:10" x14ac:dyDescent="0.25">
      <c r="A596" s="108"/>
      <c r="B596" s="12"/>
      <c r="C596" s="13"/>
      <c r="D596" s="14" t="s">
        <v>610</v>
      </c>
      <c r="E596" s="90" t="s">
        <v>747</v>
      </c>
      <c r="F596" s="15" t="s">
        <v>1</v>
      </c>
      <c r="G596" s="91"/>
      <c r="H596" s="16">
        <v>1</v>
      </c>
      <c r="I596" s="17"/>
      <c r="J596" s="97"/>
    </row>
    <row r="597" spans="1:10" x14ac:dyDescent="0.25">
      <c r="A597" s="19"/>
      <c r="B597" s="20"/>
      <c r="C597" s="98"/>
      <c r="D597" s="14" t="s">
        <v>1466</v>
      </c>
      <c r="E597" s="51" t="s">
        <v>1721</v>
      </c>
      <c r="F597" s="15" t="s">
        <v>19</v>
      </c>
      <c r="G597" s="96"/>
      <c r="H597" s="16">
        <v>1</v>
      </c>
      <c r="I597" s="17"/>
      <c r="J597" s="99"/>
    </row>
    <row r="598" spans="1:10" ht="31.5" x14ac:dyDescent="0.25">
      <c r="A598" s="11"/>
      <c r="B598" s="159"/>
      <c r="C598" s="13"/>
      <c r="D598" s="14" t="s">
        <v>1467</v>
      </c>
      <c r="E598" s="90" t="s">
        <v>1722</v>
      </c>
      <c r="F598" s="15" t="s">
        <v>748</v>
      </c>
      <c r="G598" s="91"/>
      <c r="H598" s="16">
        <v>1</v>
      </c>
      <c r="I598" s="17"/>
      <c r="J598" s="97"/>
    </row>
    <row r="599" spans="1:10" ht="15.75" x14ac:dyDescent="0.25">
      <c r="A599" s="19"/>
      <c r="B599" s="119"/>
      <c r="C599" s="353" t="s">
        <v>1723</v>
      </c>
      <c r="D599" s="353"/>
      <c r="E599" s="353"/>
      <c r="F599" s="353"/>
      <c r="G599" s="353"/>
      <c r="H599" s="353"/>
      <c r="I599" s="353"/>
      <c r="J599" s="354"/>
    </row>
    <row r="600" spans="1:10" ht="31.5" x14ac:dyDescent="0.25">
      <c r="A600" s="19"/>
      <c r="B600" s="12"/>
      <c r="C600" s="13"/>
      <c r="D600" s="14" t="s">
        <v>1468</v>
      </c>
      <c r="E600" s="90" t="s">
        <v>1697</v>
      </c>
      <c r="F600" s="15" t="s">
        <v>664</v>
      </c>
      <c r="G600" s="91" t="s">
        <v>1698</v>
      </c>
      <c r="H600" s="16">
        <v>1</v>
      </c>
      <c r="I600" s="17"/>
      <c r="J600" s="97"/>
    </row>
    <row r="601" spans="1:10" ht="31.5" x14ac:dyDescent="0.25">
      <c r="A601" s="11"/>
      <c r="B601" s="20"/>
      <c r="C601" s="98"/>
      <c r="D601" s="14" t="s">
        <v>1469</v>
      </c>
      <c r="E601" s="51" t="s">
        <v>1724</v>
      </c>
      <c r="F601" s="15" t="s">
        <v>46</v>
      </c>
      <c r="G601" s="96"/>
      <c r="H601" s="16">
        <v>1</v>
      </c>
      <c r="I601" s="17"/>
      <c r="J601" s="99"/>
    </row>
    <row r="602" spans="1:10" ht="31.5" x14ac:dyDescent="0.25">
      <c r="A602" s="19"/>
      <c r="B602" s="12"/>
      <c r="C602" s="13"/>
      <c r="D602" s="14" t="s">
        <v>1470</v>
      </c>
      <c r="E602" s="90" t="s">
        <v>749</v>
      </c>
      <c r="F602" s="15"/>
      <c r="G602" s="91"/>
      <c r="H602" s="16">
        <v>1</v>
      </c>
      <c r="I602" s="17"/>
      <c r="J602" s="97"/>
    </row>
    <row r="603" spans="1:10" ht="31.5" customHeight="1" x14ac:dyDescent="0.25">
      <c r="A603" s="19"/>
      <c r="B603" s="20"/>
      <c r="C603" s="98"/>
      <c r="D603" s="14" t="s">
        <v>1471</v>
      </c>
      <c r="E603" s="51" t="s">
        <v>750</v>
      </c>
      <c r="F603" s="15" t="s">
        <v>1</v>
      </c>
      <c r="G603" s="96"/>
      <c r="H603" s="16">
        <v>1</v>
      </c>
      <c r="I603" s="17"/>
      <c r="J603" s="99"/>
    </row>
    <row r="604" spans="1:10" ht="34.5" customHeight="1" x14ac:dyDescent="0.25">
      <c r="A604" s="9"/>
      <c r="B604" s="12"/>
      <c r="C604" s="13"/>
      <c r="D604" s="14" t="s">
        <v>1472</v>
      </c>
      <c r="E604" s="90" t="s">
        <v>1699</v>
      </c>
      <c r="F604" s="15" t="s">
        <v>43</v>
      </c>
      <c r="G604" s="91"/>
      <c r="H604" s="16">
        <v>1</v>
      </c>
      <c r="I604" s="17"/>
      <c r="J604" s="97"/>
    </row>
    <row r="605" spans="1:10" ht="15.75" x14ac:dyDescent="0.25">
      <c r="A605" s="11"/>
      <c r="B605" s="119"/>
      <c r="C605" s="353" t="s">
        <v>1473</v>
      </c>
      <c r="D605" s="353"/>
      <c r="E605" s="353"/>
      <c r="F605" s="353"/>
      <c r="G605" s="353"/>
      <c r="H605" s="353"/>
      <c r="I605" s="353"/>
      <c r="J605" s="354"/>
    </row>
    <row r="606" spans="1:10" ht="47.25" x14ac:dyDescent="0.25">
      <c r="A606" s="149"/>
      <c r="B606" s="12"/>
      <c r="C606" s="13"/>
      <c r="D606" s="14" t="s">
        <v>1474</v>
      </c>
      <c r="E606" s="90" t="s">
        <v>1725</v>
      </c>
      <c r="F606" s="15" t="s">
        <v>19</v>
      </c>
      <c r="G606" s="91" t="s">
        <v>751</v>
      </c>
      <c r="H606" s="16">
        <v>1</v>
      </c>
      <c r="I606" s="17"/>
      <c r="J606" s="97"/>
    </row>
    <row r="607" spans="1:10" x14ac:dyDescent="0.25">
      <c r="A607" s="150"/>
      <c r="B607" s="20"/>
      <c r="C607" s="98"/>
      <c r="D607" s="14" t="s">
        <v>1475</v>
      </c>
      <c r="E607" s="51" t="s">
        <v>752</v>
      </c>
      <c r="F607" s="15" t="s">
        <v>19</v>
      </c>
      <c r="G607" s="96"/>
      <c r="H607" s="16">
        <v>1</v>
      </c>
      <c r="I607" s="17"/>
      <c r="J607" s="99"/>
    </row>
    <row r="608" spans="1:10" ht="15.75" x14ac:dyDescent="0.25">
      <c r="B608" s="119"/>
      <c r="C608" s="353" t="s">
        <v>1640</v>
      </c>
      <c r="D608" s="353"/>
      <c r="E608" s="353"/>
      <c r="F608" s="353"/>
      <c r="G608" s="353"/>
      <c r="H608" s="353"/>
      <c r="I608" s="353"/>
      <c r="J608" s="354"/>
    </row>
    <row r="609" spans="1:10" ht="19.5" thickBot="1" x14ac:dyDescent="0.3">
      <c r="A609" s="9"/>
      <c r="B609" s="12"/>
      <c r="C609" s="13"/>
      <c r="D609" s="14" t="s">
        <v>1476</v>
      </c>
      <c r="E609" s="90" t="s">
        <v>753</v>
      </c>
      <c r="F609" s="15" t="s">
        <v>43</v>
      </c>
      <c r="G609" s="91"/>
      <c r="H609" s="16">
        <v>1</v>
      </c>
      <c r="I609" s="17"/>
      <c r="J609" s="97"/>
    </row>
    <row r="610" spans="1:10" ht="16.5" thickBot="1" x14ac:dyDescent="0.3">
      <c r="A610" s="11"/>
      <c r="B610" s="357" t="s">
        <v>754</v>
      </c>
      <c r="C610" s="358"/>
      <c r="D610" s="358"/>
      <c r="E610" s="358"/>
      <c r="F610" s="358"/>
      <c r="G610" s="358"/>
      <c r="H610" s="358"/>
      <c r="I610" s="358"/>
      <c r="J610" s="359"/>
    </row>
    <row r="611" spans="1:10" ht="15.75" x14ac:dyDescent="0.25">
      <c r="A611" s="19"/>
      <c r="B611" s="10"/>
      <c r="C611" s="353" t="s">
        <v>1477</v>
      </c>
      <c r="D611" s="353"/>
      <c r="E611" s="353"/>
      <c r="F611" s="353"/>
      <c r="G611" s="353"/>
      <c r="H611" s="353"/>
      <c r="I611" s="353"/>
      <c r="J611" s="354"/>
    </row>
    <row r="612" spans="1:10" ht="19.5" thickBot="1" x14ac:dyDescent="0.3">
      <c r="A612" s="151"/>
      <c r="B612" s="12"/>
      <c r="C612" s="13"/>
      <c r="D612" s="14" t="s">
        <v>295</v>
      </c>
      <c r="E612" s="90" t="s">
        <v>755</v>
      </c>
      <c r="F612" s="15" t="s">
        <v>43</v>
      </c>
      <c r="G612" s="91"/>
      <c r="H612" s="16">
        <v>1</v>
      </c>
      <c r="I612" s="17"/>
      <c r="J612" s="97"/>
    </row>
    <row r="613" spans="1:10" ht="16.5" thickBot="1" x14ac:dyDescent="0.3">
      <c r="A613" s="11"/>
      <c r="B613" s="357" t="s">
        <v>756</v>
      </c>
      <c r="C613" s="358"/>
      <c r="D613" s="358"/>
      <c r="E613" s="358"/>
      <c r="F613" s="358"/>
      <c r="G613" s="358"/>
      <c r="H613" s="358"/>
      <c r="I613" s="358"/>
      <c r="J613" s="359"/>
    </row>
    <row r="614" spans="1:10" ht="15.75" x14ac:dyDescent="0.25">
      <c r="A614" s="19"/>
      <c r="B614" s="10"/>
      <c r="C614" s="353" t="s">
        <v>1478</v>
      </c>
      <c r="D614" s="353"/>
      <c r="E614" s="353"/>
      <c r="F614" s="353"/>
      <c r="G614" s="353"/>
      <c r="H614" s="353"/>
      <c r="I614" s="353"/>
      <c r="J614" s="354"/>
    </row>
    <row r="615" spans="1:10" ht="31.5" x14ac:dyDescent="0.25">
      <c r="B615" s="12"/>
      <c r="C615" s="13"/>
      <c r="D615" s="14" t="s">
        <v>296</v>
      </c>
      <c r="E615" s="90" t="s">
        <v>1726</v>
      </c>
      <c r="F615" s="15" t="s">
        <v>1</v>
      </c>
      <c r="G615" s="91" t="s">
        <v>1727</v>
      </c>
      <c r="H615" s="16">
        <v>1</v>
      </c>
      <c r="I615" s="17"/>
      <c r="J615" s="97"/>
    </row>
    <row r="616" spans="1:10" ht="15.75" x14ac:dyDescent="0.25">
      <c r="A616" s="19"/>
      <c r="B616" s="119"/>
      <c r="C616" s="353" t="s">
        <v>1479</v>
      </c>
      <c r="D616" s="353"/>
      <c r="E616" s="353"/>
      <c r="F616" s="353"/>
      <c r="G616" s="353"/>
      <c r="H616" s="353"/>
      <c r="I616" s="353"/>
      <c r="J616" s="354"/>
    </row>
    <row r="617" spans="1:10" ht="31.5" x14ac:dyDescent="0.25">
      <c r="B617" s="12"/>
      <c r="C617" s="13"/>
      <c r="D617" s="14" t="s">
        <v>297</v>
      </c>
      <c r="E617" s="90" t="s">
        <v>1641</v>
      </c>
      <c r="F617" s="15" t="s">
        <v>1</v>
      </c>
      <c r="G617" s="91" t="s">
        <v>1728</v>
      </c>
      <c r="H617" s="16">
        <v>1</v>
      </c>
      <c r="I617" s="17"/>
      <c r="J617" s="97"/>
    </row>
    <row r="618" spans="1:10" x14ac:dyDescent="0.25">
      <c r="B618" s="20"/>
      <c r="C618" s="98"/>
      <c r="D618" s="14" t="s">
        <v>1480</v>
      </c>
      <c r="E618" s="51" t="s">
        <v>50</v>
      </c>
      <c r="F618" s="15" t="s">
        <v>1</v>
      </c>
      <c r="G618" s="96"/>
      <c r="H618" s="16">
        <v>1</v>
      </c>
      <c r="I618" s="17"/>
      <c r="J618" s="99"/>
    </row>
    <row r="619" spans="1:10" ht="15.75" x14ac:dyDescent="0.25">
      <c r="B619" s="119"/>
      <c r="C619" s="353" t="s">
        <v>1481</v>
      </c>
      <c r="D619" s="353"/>
      <c r="E619" s="353"/>
      <c r="F619" s="353"/>
      <c r="G619" s="353"/>
      <c r="H619" s="353"/>
      <c r="I619" s="353"/>
      <c r="J619" s="354"/>
    </row>
    <row r="620" spans="1:10" x14ac:dyDescent="0.25">
      <c r="A620" s="11"/>
      <c r="B620" s="12"/>
      <c r="C620" s="13"/>
      <c r="D620" s="14" t="s">
        <v>1482</v>
      </c>
      <c r="E620" s="90" t="s">
        <v>757</v>
      </c>
      <c r="F620" s="15" t="s">
        <v>1</v>
      </c>
      <c r="G620" s="91"/>
      <c r="H620" s="16">
        <v>1</v>
      </c>
      <c r="I620" s="17"/>
      <c r="J620" s="97"/>
    </row>
    <row r="621" spans="1:10" ht="31.5" x14ac:dyDescent="0.25">
      <c r="A621" s="19"/>
      <c r="B621" s="20"/>
      <c r="C621" s="98"/>
      <c r="D621" s="14" t="s">
        <v>1483</v>
      </c>
      <c r="E621" s="51" t="s">
        <v>1700</v>
      </c>
      <c r="F621" s="15" t="s">
        <v>1</v>
      </c>
      <c r="G621" s="96"/>
      <c r="H621" s="16">
        <v>1</v>
      </c>
      <c r="I621" s="17"/>
      <c r="J621" s="99"/>
    </row>
    <row r="622" spans="1:10" ht="53.25" customHeight="1" x14ac:dyDescent="0.25">
      <c r="A622" s="9"/>
      <c r="B622" s="12"/>
      <c r="C622" s="13"/>
      <c r="D622" s="14" t="s">
        <v>1484</v>
      </c>
      <c r="E622" s="90" t="s">
        <v>758</v>
      </c>
      <c r="F622" s="15" t="s">
        <v>1</v>
      </c>
      <c r="G622" s="91"/>
      <c r="H622" s="16">
        <v>1</v>
      </c>
      <c r="I622" s="17"/>
      <c r="J622" s="97"/>
    </row>
    <row r="623" spans="1:10" ht="31.5" x14ac:dyDescent="0.25">
      <c r="A623" s="11"/>
      <c r="B623" s="20"/>
      <c r="C623" s="98"/>
      <c r="D623" s="14" t="s">
        <v>1485</v>
      </c>
      <c r="E623" s="51" t="s">
        <v>759</v>
      </c>
      <c r="F623" s="15" t="s">
        <v>28</v>
      </c>
      <c r="G623" s="96"/>
      <c r="H623" s="16">
        <v>1</v>
      </c>
      <c r="I623" s="17"/>
      <c r="J623" s="99"/>
    </row>
    <row r="624" spans="1:10" ht="40.5" customHeight="1" x14ac:dyDescent="0.25">
      <c r="A624" s="19"/>
      <c r="B624" s="12"/>
      <c r="C624" s="13"/>
      <c r="D624" s="14" t="s">
        <v>1486</v>
      </c>
      <c r="E624" s="90" t="s">
        <v>760</v>
      </c>
      <c r="F624" s="15" t="s">
        <v>28</v>
      </c>
      <c r="G624" s="91"/>
      <c r="H624" s="16">
        <v>1</v>
      </c>
      <c r="I624" s="17"/>
      <c r="J624" s="97"/>
    </row>
    <row r="625" spans="1:10" ht="47.25" x14ac:dyDescent="0.25">
      <c r="B625" s="20"/>
      <c r="C625" s="98"/>
      <c r="D625" s="14" t="s">
        <v>1487</v>
      </c>
      <c r="E625" s="51" t="s">
        <v>1701</v>
      </c>
      <c r="F625" s="15" t="s">
        <v>1</v>
      </c>
      <c r="G625" s="96"/>
      <c r="H625" s="16">
        <v>1</v>
      </c>
      <c r="I625" s="17"/>
      <c r="J625" s="99"/>
    </row>
    <row r="626" spans="1:10" ht="32.25" thickBot="1" x14ac:dyDescent="0.3">
      <c r="A626" s="19"/>
      <c r="B626" s="12"/>
      <c r="C626" s="13"/>
      <c r="D626" s="14" t="s">
        <v>1488</v>
      </c>
      <c r="E626" s="90" t="s">
        <v>1642</v>
      </c>
      <c r="F626" s="15" t="s">
        <v>1</v>
      </c>
      <c r="G626" s="91"/>
      <c r="H626" s="16">
        <v>1</v>
      </c>
      <c r="I626" s="17"/>
      <c r="J626" s="97"/>
    </row>
    <row r="627" spans="1:10" ht="16.5" thickBot="1" x14ac:dyDescent="0.3">
      <c r="B627" s="357" t="s">
        <v>1702</v>
      </c>
      <c r="C627" s="358"/>
      <c r="D627" s="358"/>
      <c r="E627" s="358"/>
      <c r="F627" s="358"/>
      <c r="G627" s="358"/>
      <c r="H627" s="358"/>
      <c r="I627" s="358"/>
      <c r="J627" s="359"/>
    </row>
    <row r="628" spans="1:10" ht="15.75" x14ac:dyDescent="0.25">
      <c r="B628" s="10"/>
      <c r="C628" s="353" t="s">
        <v>1489</v>
      </c>
      <c r="D628" s="353"/>
      <c r="E628" s="353"/>
      <c r="F628" s="353"/>
      <c r="G628" s="353"/>
      <c r="H628" s="353"/>
      <c r="I628" s="353"/>
      <c r="J628" s="354"/>
    </row>
    <row r="629" spans="1:10" ht="28.5" customHeight="1" x14ac:dyDescent="0.25">
      <c r="B629" s="12"/>
      <c r="C629" s="13"/>
      <c r="D629" s="14" t="s">
        <v>298</v>
      </c>
      <c r="E629" s="90" t="s">
        <v>51</v>
      </c>
      <c r="F629" s="15" t="s">
        <v>5</v>
      </c>
      <c r="G629" s="91"/>
      <c r="H629" s="16">
        <v>1</v>
      </c>
      <c r="I629" s="17"/>
      <c r="J629" s="97"/>
    </row>
    <row r="630" spans="1:10" ht="15.75" x14ac:dyDescent="0.25">
      <c r="A630" s="11"/>
      <c r="B630" s="119"/>
      <c r="C630" s="353" t="s">
        <v>1490</v>
      </c>
      <c r="D630" s="353"/>
      <c r="E630" s="353"/>
      <c r="F630" s="353"/>
      <c r="G630" s="353"/>
      <c r="H630" s="353"/>
      <c r="I630" s="353"/>
      <c r="J630" s="354"/>
    </row>
    <row r="631" spans="1:10" ht="19.5" thickBot="1" x14ac:dyDescent="0.3">
      <c r="A631" s="19"/>
      <c r="B631" s="12"/>
      <c r="C631" s="13"/>
      <c r="D631" s="14" t="s">
        <v>1491</v>
      </c>
      <c r="E631" s="90" t="s">
        <v>1643</v>
      </c>
      <c r="F631" s="15" t="s">
        <v>1</v>
      </c>
      <c r="G631" s="91"/>
      <c r="H631" s="16">
        <v>1</v>
      </c>
      <c r="I631" s="17"/>
      <c r="J631" s="97"/>
    </row>
    <row r="632" spans="1:10" ht="16.5" thickBot="1" x14ac:dyDescent="0.3">
      <c r="B632" s="357" t="s">
        <v>761</v>
      </c>
      <c r="C632" s="358"/>
      <c r="D632" s="358"/>
      <c r="E632" s="358"/>
      <c r="F632" s="358"/>
      <c r="G632" s="358"/>
      <c r="H632" s="358"/>
      <c r="I632" s="358"/>
      <c r="J632" s="359"/>
    </row>
    <row r="633" spans="1:10" ht="15.75" x14ac:dyDescent="0.25">
      <c r="A633" s="19"/>
      <c r="B633" s="10"/>
      <c r="C633" s="353" t="s">
        <v>1492</v>
      </c>
      <c r="D633" s="353"/>
      <c r="E633" s="353"/>
      <c r="F633" s="353"/>
      <c r="G633" s="353"/>
      <c r="H633" s="353"/>
      <c r="I633" s="353"/>
      <c r="J633" s="354"/>
    </row>
    <row r="634" spans="1:10" ht="30.75" customHeight="1" x14ac:dyDescent="0.25">
      <c r="A634" s="9"/>
      <c r="B634" s="12"/>
      <c r="C634" s="13"/>
      <c r="D634" s="14" t="s">
        <v>611</v>
      </c>
      <c r="E634" s="90" t="s">
        <v>1671</v>
      </c>
      <c r="F634" s="15" t="s">
        <v>43</v>
      </c>
      <c r="G634" s="91" t="s">
        <v>762</v>
      </c>
      <c r="H634" s="16">
        <v>1</v>
      </c>
      <c r="I634" s="17"/>
      <c r="J634" s="97"/>
    </row>
    <row r="635" spans="1:10" ht="15.75" x14ac:dyDescent="0.25">
      <c r="A635" s="11"/>
      <c r="B635" s="119"/>
      <c r="C635" s="353" t="s">
        <v>1493</v>
      </c>
      <c r="D635" s="353"/>
      <c r="E635" s="353"/>
      <c r="F635" s="353"/>
      <c r="G635" s="353"/>
      <c r="H635" s="353"/>
      <c r="I635" s="353"/>
      <c r="J635" s="354"/>
    </row>
    <row r="636" spans="1:10" x14ac:dyDescent="0.25">
      <c r="A636" s="19"/>
      <c r="B636" s="12"/>
      <c r="C636" s="13"/>
      <c r="D636" s="14" t="s">
        <v>299</v>
      </c>
      <c r="E636" s="90" t="s">
        <v>763</v>
      </c>
      <c r="F636" s="15" t="s">
        <v>46</v>
      </c>
      <c r="G636" s="91"/>
      <c r="H636" s="16">
        <v>1</v>
      </c>
      <c r="I636" s="17"/>
      <c r="J636" s="97"/>
    </row>
    <row r="637" spans="1:10" ht="31.5" x14ac:dyDescent="0.25">
      <c r="A637" s="11"/>
      <c r="B637" s="20"/>
      <c r="C637" s="98"/>
      <c r="D637" s="14" t="s">
        <v>1494</v>
      </c>
      <c r="E637" s="51" t="s">
        <v>764</v>
      </c>
      <c r="F637" s="15" t="s">
        <v>0</v>
      </c>
      <c r="G637" s="96"/>
      <c r="H637" s="16">
        <v>1</v>
      </c>
      <c r="I637" s="17"/>
      <c r="J637" s="99"/>
    </row>
    <row r="638" spans="1:10" ht="35.25" customHeight="1" x14ac:dyDescent="0.25">
      <c r="A638" s="19"/>
      <c r="B638" s="12"/>
      <c r="C638" s="13"/>
      <c r="D638" s="14" t="s">
        <v>1495</v>
      </c>
      <c r="E638" s="90" t="s">
        <v>765</v>
      </c>
      <c r="F638" s="15" t="s">
        <v>46</v>
      </c>
      <c r="G638" s="91"/>
      <c r="H638" s="16">
        <v>1</v>
      </c>
      <c r="I638" s="17"/>
      <c r="J638" s="97"/>
    </row>
    <row r="639" spans="1:10" ht="31.5" x14ac:dyDescent="0.25">
      <c r="B639" s="20"/>
      <c r="C639" s="98"/>
      <c r="D639" s="14" t="s">
        <v>1496</v>
      </c>
      <c r="E639" s="51" t="s">
        <v>1644</v>
      </c>
      <c r="F639" s="15" t="s">
        <v>1</v>
      </c>
      <c r="G639" s="96"/>
      <c r="H639" s="16">
        <v>1</v>
      </c>
      <c r="I639" s="17"/>
      <c r="J639" s="99"/>
    </row>
    <row r="640" spans="1:10" ht="24.75" customHeight="1" x14ac:dyDescent="0.25">
      <c r="A640" s="19"/>
      <c r="B640" s="12"/>
      <c r="C640" s="13"/>
      <c r="D640" s="14" t="s">
        <v>1497</v>
      </c>
      <c r="E640" s="90" t="s">
        <v>1645</v>
      </c>
      <c r="F640" s="15" t="s">
        <v>46</v>
      </c>
      <c r="G640" s="91"/>
      <c r="H640" s="16">
        <v>1</v>
      </c>
      <c r="I640" s="17"/>
      <c r="J640" s="97"/>
    </row>
    <row r="641" spans="1:10" ht="15.75" x14ac:dyDescent="0.25">
      <c r="B641" s="119"/>
      <c r="C641" s="353" t="s">
        <v>1498</v>
      </c>
      <c r="D641" s="353"/>
      <c r="E641" s="353"/>
      <c r="F641" s="353"/>
      <c r="G641" s="353"/>
      <c r="H641" s="353"/>
      <c r="I641" s="353"/>
      <c r="J641" s="354"/>
    </row>
    <row r="642" spans="1:10" ht="32.25" thickBot="1" x14ac:dyDescent="0.3">
      <c r="B642" s="12"/>
      <c r="C642" s="13"/>
      <c r="D642" s="14" t="s">
        <v>300</v>
      </c>
      <c r="E642" s="90" t="s">
        <v>52</v>
      </c>
      <c r="F642" s="15" t="s">
        <v>46</v>
      </c>
      <c r="G642" s="91"/>
      <c r="H642" s="16">
        <v>1</v>
      </c>
      <c r="I642" s="17"/>
      <c r="J642" s="97"/>
    </row>
    <row r="643" spans="1:10" ht="16.5" thickBot="1" x14ac:dyDescent="0.3">
      <c r="B643" s="357" t="s">
        <v>766</v>
      </c>
      <c r="C643" s="358"/>
      <c r="D643" s="358"/>
      <c r="E643" s="358"/>
      <c r="F643" s="358"/>
      <c r="G643" s="358"/>
      <c r="H643" s="358"/>
      <c r="I643" s="358"/>
      <c r="J643" s="359"/>
    </row>
    <row r="644" spans="1:10" ht="15.75" x14ac:dyDescent="0.25">
      <c r="B644" s="10"/>
      <c r="C644" s="353" t="s">
        <v>1499</v>
      </c>
      <c r="D644" s="353"/>
      <c r="E644" s="353"/>
      <c r="F644" s="353"/>
      <c r="G644" s="353"/>
      <c r="H644" s="353"/>
      <c r="I644" s="353"/>
      <c r="J644" s="354"/>
    </row>
    <row r="645" spans="1:10" ht="44.25" customHeight="1" x14ac:dyDescent="0.25">
      <c r="A645" s="11"/>
      <c r="B645" s="12"/>
      <c r="C645" s="13"/>
      <c r="D645" s="14" t="s">
        <v>301</v>
      </c>
      <c r="E645" s="90" t="s">
        <v>767</v>
      </c>
      <c r="F645" s="15" t="s">
        <v>45</v>
      </c>
      <c r="G645" s="91"/>
      <c r="H645" s="16">
        <v>1</v>
      </c>
      <c r="I645" s="17"/>
      <c r="J645" s="97"/>
    </row>
    <row r="646" spans="1:10" ht="31.5" x14ac:dyDescent="0.25">
      <c r="A646" s="19"/>
      <c r="B646" s="12"/>
      <c r="C646" s="13"/>
      <c r="D646" s="14" t="s">
        <v>302</v>
      </c>
      <c r="E646" s="90" t="s">
        <v>1672</v>
      </c>
      <c r="F646" s="15" t="s">
        <v>43</v>
      </c>
      <c r="G646" s="91"/>
      <c r="H646" s="16">
        <v>1</v>
      </c>
      <c r="I646" s="17"/>
      <c r="J646" s="97"/>
    </row>
    <row r="647" spans="1:10" x14ac:dyDescent="0.25">
      <c r="A647" s="11"/>
      <c r="B647" s="109"/>
      <c r="C647" s="98"/>
      <c r="D647" s="14" t="s">
        <v>303</v>
      </c>
      <c r="E647" s="51" t="s">
        <v>53</v>
      </c>
      <c r="F647" s="15" t="s">
        <v>46</v>
      </c>
      <c r="G647" s="96"/>
      <c r="H647" s="16">
        <v>1</v>
      </c>
      <c r="I647" s="17"/>
      <c r="J647" s="99"/>
    </row>
    <row r="648" spans="1:10" ht="15.75" x14ac:dyDescent="0.25">
      <c r="A648" s="19"/>
      <c r="B648" s="10"/>
      <c r="C648" s="353" t="s">
        <v>1500</v>
      </c>
      <c r="D648" s="353"/>
      <c r="E648" s="353"/>
      <c r="F648" s="353"/>
      <c r="G648" s="353"/>
      <c r="H648" s="353"/>
      <c r="I648" s="353"/>
      <c r="J648" s="354"/>
    </row>
    <row r="649" spans="1:10" ht="31.5" x14ac:dyDescent="0.25">
      <c r="A649" s="9"/>
      <c r="B649" s="12"/>
      <c r="C649" s="13"/>
      <c r="D649" s="14" t="s">
        <v>304</v>
      </c>
      <c r="E649" s="90" t="s">
        <v>54</v>
      </c>
      <c r="F649" s="15" t="s">
        <v>1</v>
      </c>
      <c r="G649" s="91"/>
      <c r="H649" s="16">
        <v>1</v>
      </c>
      <c r="I649" s="17"/>
      <c r="J649" s="97"/>
    </row>
    <row r="650" spans="1:10" ht="25.5" customHeight="1" x14ac:dyDescent="0.25">
      <c r="A650" s="11"/>
      <c r="B650" s="12"/>
      <c r="C650" s="13"/>
      <c r="D650" s="14" t="s">
        <v>1501</v>
      </c>
      <c r="E650" s="90" t="s">
        <v>768</v>
      </c>
      <c r="F650" s="15" t="s">
        <v>1</v>
      </c>
      <c r="G650" s="91"/>
      <c r="H650" s="16">
        <v>1</v>
      </c>
      <c r="I650" s="17"/>
      <c r="J650" s="97"/>
    </row>
    <row r="651" spans="1:10" ht="31.5" x14ac:dyDescent="0.25">
      <c r="A651" s="19"/>
      <c r="B651" s="27"/>
      <c r="C651" s="98"/>
      <c r="D651" s="14" t="s">
        <v>1502</v>
      </c>
      <c r="E651" s="51" t="s">
        <v>769</v>
      </c>
      <c r="F651" s="15" t="s">
        <v>1</v>
      </c>
      <c r="G651" s="96"/>
      <c r="H651" s="16">
        <v>1</v>
      </c>
      <c r="I651" s="17"/>
      <c r="J651" s="99"/>
    </row>
    <row r="652" spans="1:10" ht="15.75" x14ac:dyDescent="0.25">
      <c r="A652" s="19"/>
      <c r="B652" s="119"/>
      <c r="C652" s="353" t="s">
        <v>1503</v>
      </c>
      <c r="D652" s="353"/>
      <c r="E652" s="353"/>
      <c r="F652" s="353"/>
      <c r="G652" s="353"/>
      <c r="H652" s="353"/>
      <c r="I652" s="353"/>
      <c r="J652" s="354"/>
    </row>
    <row r="653" spans="1:10" ht="31.5" x14ac:dyDescent="0.25">
      <c r="A653" s="11"/>
      <c r="B653" s="12"/>
      <c r="C653" s="13"/>
      <c r="D653" s="14" t="s">
        <v>305</v>
      </c>
      <c r="E653" s="90" t="s">
        <v>1646</v>
      </c>
      <c r="F653" s="15" t="s">
        <v>1</v>
      </c>
      <c r="G653" s="91"/>
      <c r="H653" s="16">
        <v>1</v>
      </c>
      <c r="I653" s="17"/>
      <c r="J653" s="97"/>
    </row>
    <row r="654" spans="1:10" ht="32.25" thickBot="1" x14ac:dyDescent="0.3">
      <c r="A654" s="19"/>
      <c r="B654" s="12"/>
      <c r="C654" s="13"/>
      <c r="D654" s="14" t="s">
        <v>612</v>
      </c>
      <c r="E654" s="90" t="s">
        <v>770</v>
      </c>
      <c r="F654" s="15" t="s">
        <v>0</v>
      </c>
      <c r="G654" s="91"/>
      <c r="H654" s="16">
        <v>1</v>
      </c>
      <c r="I654" s="17"/>
      <c r="J654" s="97"/>
    </row>
    <row r="655" spans="1:10" ht="16.5" thickBot="1" x14ac:dyDescent="0.3">
      <c r="A655" s="19"/>
      <c r="B655" s="357" t="s">
        <v>771</v>
      </c>
      <c r="C655" s="358"/>
      <c r="D655" s="358"/>
      <c r="E655" s="358"/>
      <c r="F655" s="358"/>
      <c r="G655" s="358"/>
      <c r="H655" s="358"/>
      <c r="I655" s="358"/>
      <c r="J655" s="359"/>
    </row>
    <row r="656" spans="1:10" ht="15.75" x14ac:dyDescent="0.25">
      <c r="A656" s="19"/>
      <c r="B656" s="50"/>
      <c r="C656" s="355" t="s">
        <v>1504</v>
      </c>
      <c r="D656" s="355"/>
      <c r="E656" s="355"/>
      <c r="F656" s="355"/>
      <c r="G656" s="355"/>
      <c r="H656" s="355"/>
      <c r="I656" s="355"/>
      <c r="J656" s="356"/>
    </row>
    <row r="657" spans="1:10" ht="31.5" x14ac:dyDescent="0.25">
      <c r="A657" s="11"/>
      <c r="B657" s="143"/>
      <c r="C657" s="13"/>
      <c r="D657" s="14" t="s">
        <v>1505</v>
      </c>
      <c r="E657" s="90" t="s">
        <v>55</v>
      </c>
      <c r="F657" s="15" t="s">
        <v>1</v>
      </c>
      <c r="G657" s="91" t="s">
        <v>772</v>
      </c>
      <c r="H657" s="16">
        <v>1</v>
      </c>
      <c r="I657" s="17"/>
      <c r="J657" s="97"/>
    </row>
    <row r="658" spans="1:10" ht="15.75" x14ac:dyDescent="0.25">
      <c r="A658" s="19"/>
      <c r="B658" s="10"/>
      <c r="C658" s="353" t="s">
        <v>1506</v>
      </c>
      <c r="D658" s="353"/>
      <c r="E658" s="353"/>
      <c r="F658" s="353"/>
      <c r="G658" s="353"/>
      <c r="H658" s="353"/>
      <c r="I658" s="353"/>
      <c r="J658" s="354"/>
    </row>
    <row r="659" spans="1:10" x14ac:dyDescent="0.25">
      <c r="A659" s="11"/>
      <c r="B659" s="143"/>
      <c r="C659" s="13"/>
      <c r="D659" s="14" t="s">
        <v>1507</v>
      </c>
      <c r="E659" s="90" t="s">
        <v>773</v>
      </c>
      <c r="F659" s="15" t="s">
        <v>1</v>
      </c>
      <c r="G659" s="91" t="s">
        <v>774</v>
      </c>
      <c r="H659" s="16">
        <v>1</v>
      </c>
      <c r="I659" s="17"/>
      <c r="J659" s="97"/>
    </row>
    <row r="660" spans="1:10" ht="15.75" x14ac:dyDescent="0.25">
      <c r="A660" s="19"/>
      <c r="B660" s="10"/>
      <c r="C660" s="353" t="s">
        <v>1508</v>
      </c>
      <c r="D660" s="353"/>
      <c r="E660" s="353"/>
      <c r="F660" s="353"/>
      <c r="G660" s="353"/>
      <c r="H660" s="353"/>
      <c r="I660" s="353"/>
      <c r="J660" s="354"/>
    </row>
    <row r="661" spans="1:10" x14ac:dyDescent="0.25">
      <c r="A661" s="19"/>
      <c r="B661" s="143"/>
      <c r="C661" s="13"/>
      <c r="D661" s="14" t="s">
        <v>1509</v>
      </c>
      <c r="E661" s="90" t="s">
        <v>773</v>
      </c>
      <c r="F661" s="15" t="s">
        <v>1</v>
      </c>
      <c r="G661" s="91" t="s">
        <v>774</v>
      </c>
      <c r="H661" s="16">
        <v>1</v>
      </c>
      <c r="I661" s="17"/>
      <c r="J661" s="97"/>
    </row>
    <row r="662" spans="1:10" ht="15.75" x14ac:dyDescent="0.25">
      <c r="A662" s="9"/>
      <c r="B662" s="10"/>
      <c r="C662" s="353" t="s">
        <v>1510</v>
      </c>
      <c r="D662" s="353"/>
      <c r="E662" s="353"/>
      <c r="F662" s="353"/>
      <c r="G662" s="353"/>
      <c r="H662" s="353"/>
      <c r="I662" s="353"/>
      <c r="J662" s="354"/>
    </row>
    <row r="663" spans="1:10" x14ac:dyDescent="0.25">
      <c r="A663" s="11"/>
      <c r="B663" s="143"/>
      <c r="C663" s="13"/>
      <c r="D663" s="14" t="s">
        <v>1511</v>
      </c>
      <c r="E663" s="90" t="s">
        <v>773</v>
      </c>
      <c r="F663" s="15" t="s">
        <v>1</v>
      </c>
      <c r="G663" s="91" t="s">
        <v>774</v>
      </c>
      <c r="H663" s="16">
        <v>1</v>
      </c>
      <c r="I663" s="17"/>
      <c r="J663" s="97"/>
    </row>
    <row r="664" spans="1:10" ht="15.75" x14ac:dyDescent="0.25">
      <c r="A664" s="19"/>
      <c r="B664" s="10"/>
      <c r="C664" s="353" t="s">
        <v>1512</v>
      </c>
      <c r="D664" s="353"/>
      <c r="E664" s="353"/>
      <c r="F664" s="353"/>
      <c r="G664" s="353"/>
      <c r="H664" s="353"/>
      <c r="I664" s="353"/>
      <c r="J664" s="354"/>
    </row>
    <row r="665" spans="1:10" ht="32.25" thickBot="1" x14ac:dyDescent="0.3">
      <c r="A665" s="11"/>
      <c r="B665" s="126"/>
      <c r="C665" s="127"/>
      <c r="D665" s="53" t="s">
        <v>1513</v>
      </c>
      <c r="E665" s="128" t="s">
        <v>1729</v>
      </c>
      <c r="F665" s="54"/>
      <c r="G665" s="129"/>
      <c r="H665" s="81">
        <v>6</v>
      </c>
      <c r="I665" s="55"/>
      <c r="J665" s="160"/>
    </row>
    <row r="666" spans="1:10" x14ac:dyDescent="0.3">
      <c r="A666" s="19"/>
    </row>
    <row r="667" spans="1:10" ht="19.5" thickBot="1" x14ac:dyDescent="0.3">
      <c r="A667" s="9"/>
      <c r="B667" s="360" t="s">
        <v>775</v>
      </c>
      <c r="C667" s="361"/>
      <c r="D667" s="361"/>
      <c r="E667" s="361"/>
      <c r="F667" s="361"/>
      <c r="G667" s="361"/>
      <c r="H667" s="361"/>
      <c r="I667" s="361"/>
      <c r="J667" s="362"/>
    </row>
    <row r="668" spans="1:10" ht="16.5" thickBot="1" x14ac:dyDescent="0.3">
      <c r="A668" s="11"/>
      <c r="B668" s="357" t="s">
        <v>776</v>
      </c>
      <c r="C668" s="358"/>
      <c r="D668" s="358"/>
      <c r="E668" s="358"/>
      <c r="F668" s="358"/>
      <c r="G668" s="358"/>
      <c r="H668" s="358"/>
      <c r="I668" s="358"/>
      <c r="J668" s="359"/>
    </row>
    <row r="669" spans="1:10" ht="15.75" x14ac:dyDescent="0.25">
      <c r="A669" s="19"/>
      <c r="B669" s="10"/>
      <c r="C669" s="355" t="s">
        <v>876</v>
      </c>
      <c r="D669" s="355"/>
      <c r="E669" s="355"/>
      <c r="F669" s="355"/>
      <c r="G669" s="355"/>
      <c r="H669" s="355"/>
      <c r="I669" s="355"/>
      <c r="J669" s="356"/>
    </row>
    <row r="670" spans="1:10" ht="47.25" x14ac:dyDescent="0.25">
      <c r="A670" s="11"/>
      <c r="B670" s="143"/>
      <c r="C670" s="122"/>
      <c r="D670" s="102" t="s">
        <v>311</v>
      </c>
      <c r="E670" s="161" t="s">
        <v>1647</v>
      </c>
      <c r="F670" s="103" t="s">
        <v>1</v>
      </c>
      <c r="G670" s="123"/>
      <c r="H670" s="104">
        <v>10</v>
      </c>
      <c r="I670" s="111"/>
      <c r="J670" s="124"/>
    </row>
    <row r="671" spans="1:10" ht="15.75" x14ac:dyDescent="0.25">
      <c r="A671" s="19"/>
      <c r="B671" s="10"/>
      <c r="C671" s="353" t="s">
        <v>907</v>
      </c>
      <c r="D671" s="353"/>
      <c r="E671" s="353"/>
      <c r="F671" s="353"/>
      <c r="G671" s="353"/>
      <c r="H671" s="353"/>
      <c r="I671" s="353"/>
      <c r="J671" s="354"/>
    </row>
    <row r="672" spans="1:10" ht="31.5" x14ac:dyDescent="0.25">
      <c r="B672" s="84"/>
      <c r="C672" s="13"/>
      <c r="D672" s="14" t="s">
        <v>312</v>
      </c>
      <c r="E672" s="90" t="s">
        <v>1554</v>
      </c>
      <c r="F672" s="15" t="s">
        <v>1</v>
      </c>
      <c r="G672" s="91"/>
      <c r="H672" s="16">
        <v>10</v>
      </c>
      <c r="I672" s="17"/>
      <c r="J672" s="97"/>
    </row>
    <row r="673" spans="1:10" x14ac:dyDescent="0.25">
      <c r="A673" s="19"/>
      <c r="B673" s="211"/>
      <c r="C673" s="13"/>
      <c r="D673" s="14" t="s">
        <v>313</v>
      </c>
      <c r="E673" s="90" t="s">
        <v>492</v>
      </c>
      <c r="F673" s="15" t="s">
        <v>1</v>
      </c>
      <c r="G673" s="91"/>
      <c r="H673" s="16">
        <v>10</v>
      </c>
      <c r="I673" s="17"/>
      <c r="J673" s="97"/>
    </row>
    <row r="674" spans="1:10" ht="15.75" x14ac:dyDescent="0.25">
      <c r="B674" s="10"/>
      <c r="C674" s="353" t="s">
        <v>908</v>
      </c>
      <c r="D674" s="353"/>
      <c r="E674" s="353"/>
      <c r="F674" s="353"/>
      <c r="G674" s="353"/>
      <c r="H674" s="353"/>
      <c r="I674" s="353"/>
      <c r="J674" s="354"/>
    </row>
    <row r="675" spans="1:10" ht="31.5" x14ac:dyDescent="0.25">
      <c r="A675" s="9"/>
      <c r="B675" s="84"/>
      <c r="C675" s="13"/>
      <c r="D675" s="14" t="s">
        <v>306</v>
      </c>
      <c r="E675" s="90" t="s">
        <v>493</v>
      </c>
      <c r="F675" s="15" t="s">
        <v>1</v>
      </c>
      <c r="G675" s="91"/>
      <c r="H675" s="16">
        <v>20</v>
      </c>
      <c r="I675" s="17"/>
      <c r="J675" s="97"/>
    </row>
    <row r="676" spans="1:10" ht="31.5" x14ac:dyDescent="0.25">
      <c r="A676" s="11"/>
      <c r="B676" s="12"/>
      <c r="C676" s="133"/>
      <c r="D676" s="102" t="s">
        <v>307</v>
      </c>
      <c r="E676" s="90" t="s">
        <v>494</v>
      </c>
      <c r="F676" s="15" t="s">
        <v>1</v>
      </c>
      <c r="G676" s="91"/>
      <c r="H676" s="78">
        <v>10</v>
      </c>
      <c r="I676" s="17"/>
      <c r="J676" s="97"/>
    </row>
    <row r="677" spans="1:10" ht="38.25" customHeight="1" x14ac:dyDescent="0.25">
      <c r="A677" s="19"/>
      <c r="B677" s="20"/>
      <c r="C677" s="98"/>
      <c r="D677" s="76" t="s">
        <v>308</v>
      </c>
      <c r="E677" s="51" t="s">
        <v>1555</v>
      </c>
      <c r="F677" s="15" t="s">
        <v>1</v>
      </c>
      <c r="G677" s="96"/>
      <c r="H677" s="16">
        <v>10</v>
      </c>
      <c r="I677" s="17"/>
      <c r="J677" s="99"/>
    </row>
    <row r="678" spans="1:10" ht="31.5" x14ac:dyDescent="0.25">
      <c r="A678" s="19"/>
      <c r="B678" s="12"/>
      <c r="C678" s="13"/>
      <c r="D678" s="14" t="s">
        <v>613</v>
      </c>
      <c r="E678" s="90" t="s">
        <v>1556</v>
      </c>
      <c r="F678" s="15" t="s">
        <v>1</v>
      </c>
      <c r="G678" s="91"/>
      <c r="H678" s="16">
        <v>10</v>
      </c>
      <c r="I678" s="17"/>
      <c r="J678" s="97"/>
    </row>
    <row r="679" spans="1:10" ht="31.5" x14ac:dyDescent="0.25">
      <c r="A679" s="19"/>
      <c r="B679" s="20"/>
      <c r="C679" s="98"/>
      <c r="D679" s="76" t="s">
        <v>309</v>
      </c>
      <c r="E679" s="51" t="s">
        <v>1648</v>
      </c>
      <c r="F679" s="15" t="s">
        <v>1</v>
      </c>
      <c r="G679" s="96"/>
      <c r="H679" s="16">
        <v>10</v>
      </c>
      <c r="I679" s="17"/>
      <c r="J679" s="99"/>
    </row>
    <row r="680" spans="1:10" ht="32.25" thickBot="1" x14ac:dyDescent="0.3">
      <c r="A680" s="11"/>
      <c r="B680" s="121"/>
      <c r="C680" s="13"/>
      <c r="D680" s="76" t="s">
        <v>310</v>
      </c>
      <c r="E680" s="90" t="s">
        <v>1730</v>
      </c>
      <c r="F680" s="15" t="s">
        <v>1</v>
      </c>
      <c r="G680" s="91" t="s">
        <v>1731</v>
      </c>
      <c r="H680" s="16">
        <v>10</v>
      </c>
      <c r="I680" s="17"/>
      <c r="J680" s="97"/>
    </row>
    <row r="681" spans="1:10" ht="16.5" thickBot="1" x14ac:dyDescent="0.3">
      <c r="A681" s="19"/>
      <c r="B681" s="357" t="s">
        <v>777</v>
      </c>
      <c r="C681" s="358"/>
      <c r="D681" s="358"/>
      <c r="E681" s="358"/>
      <c r="F681" s="358"/>
      <c r="G681" s="358"/>
      <c r="H681" s="358"/>
      <c r="I681" s="358"/>
      <c r="J681" s="359"/>
    </row>
    <row r="682" spans="1:10" ht="15.75" x14ac:dyDescent="0.25">
      <c r="A682" s="19"/>
      <c r="B682" s="10"/>
      <c r="C682" s="355" t="s">
        <v>877</v>
      </c>
      <c r="D682" s="355"/>
      <c r="E682" s="355"/>
      <c r="F682" s="355"/>
      <c r="G682" s="355"/>
      <c r="H682" s="355"/>
      <c r="I682" s="355"/>
      <c r="J682" s="356"/>
    </row>
    <row r="683" spans="1:10" x14ac:dyDescent="0.25">
      <c r="A683" s="11"/>
      <c r="B683" s="84"/>
      <c r="C683" s="122"/>
      <c r="D683" s="70" t="s">
        <v>314</v>
      </c>
      <c r="E683" s="162" t="s">
        <v>1649</v>
      </c>
      <c r="F683" s="71" t="s">
        <v>5</v>
      </c>
      <c r="G683" s="148"/>
      <c r="H683" s="104">
        <v>10</v>
      </c>
      <c r="I683" s="60"/>
      <c r="J683" s="135"/>
    </row>
    <row r="684" spans="1:10" ht="31.5" x14ac:dyDescent="0.25">
      <c r="A684" s="19"/>
      <c r="B684" s="12"/>
      <c r="C684" s="133"/>
      <c r="D684" s="102" t="s">
        <v>315</v>
      </c>
      <c r="E684" s="90" t="s">
        <v>57</v>
      </c>
      <c r="F684" s="15" t="s">
        <v>5</v>
      </c>
      <c r="G684" s="91"/>
      <c r="H684" s="78">
        <v>10</v>
      </c>
      <c r="I684" s="17"/>
      <c r="J684" s="97"/>
    </row>
    <row r="685" spans="1:10" x14ac:dyDescent="0.25">
      <c r="A685" s="19"/>
      <c r="B685" s="20"/>
      <c r="C685" s="98"/>
      <c r="D685" s="76" t="s">
        <v>316</v>
      </c>
      <c r="E685" s="51" t="s">
        <v>56</v>
      </c>
      <c r="F685" s="15" t="s">
        <v>5</v>
      </c>
      <c r="G685" s="96"/>
      <c r="H685" s="16">
        <v>10</v>
      </c>
      <c r="I685" s="17"/>
      <c r="J685" s="99"/>
    </row>
    <row r="686" spans="1:10" ht="31.5" x14ac:dyDescent="0.25">
      <c r="A686" s="19"/>
      <c r="B686" s="12"/>
      <c r="C686" s="13"/>
      <c r="D686" s="14" t="s">
        <v>317</v>
      </c>
      <c r="E686" s="90" t="s">
        <v>1732</v>
      </c>
      <c r="F686" s="15" t="s">
        <v>26</v>
      </c>
      <c r="G686" s="91"/>
      <c r="H686" s="16">
        <v>10</v>
      </c>
      <c r="I686" s="17"/>
      <c r="J686" s="97"/>
    </row>
    <row r="687" spans="1:10" x14ac:dyDescent="0.25">
      <c r="A687" s="19"/>
      <c r="B687" s="20"/>
      <c r="C687" s="98"/>
      <c r="D687" s="76" t="s">
        <v>318</v>
      </c>
      <c r="E687" s="51" t="s">
        <v>495</v>
      </c>
      <c r="F687" s="15" t="s">
        <v>26</v>
      </c>
      <c r="G687" s="96"/>
      <c r="H687" s="16">
        <v>10</v>
      </c>
      <c r="I687" s="17"/>
      <c r="J687" s="99"/>
    </row>
    <row r="688" spans="1:10" ht="47.25" x14ac:dyDescent="0.25">
      <c r="A688" s="11"/>
      <c r="B688" s="20"/>
      <c r="C688" s="98"/>
      <c r="D688" s="76" t="s">
        <v>319</v>
      </c>
      <c r="E688" s="51" t="s">
        <v>665</v>
      </c>
      <c r="F688" s="15" t="s">
        <v>26</v>
      </c>
      <c r="G688" s="96"/>
      <c r="H688" s="16">
        <v>10</v>
      </c>
      <c r="I688" s="17"/>
      <c r="J688" s="99"/>
    </row>
    <row r="689" spans="1:10" x14ac:dyDescent="0.25">
      <c r="A689" s="19"/>
      <c r="B689" s="12"/>
      <c r="C689" s="13"/>
      <c r="D689" s="14" t="s">
        <v>320</v>
      </c>
      <c r="E689" s="90" t="s">
        <v>496</v>
      </c>
      <c r="F689" s="15" t="s">
        <v>26</v>
      </c>
      <c r="G689" s="91"/>
      <c r="H689" s="16">
        <v>10</v>
      </c>
      <c r="I689" s="17"/>
      <c r="J689" s="97"/>
    </row>
    <row r="690" spans="1:10" ht="31.5" x14ac:dyDescent="0.25">
      <c r="A690" s="19"/>
      <c r="B690" s="20"/>
      <c r="C690" s="98"/>
      <c r="D690" s="76" t="s">
        <v>614</v>
      </c>
      <c r="E690" s="51" t="s">
        <v>497</v>
      </c>
      <c r="F690" s="15" t="s">
        <v>26</v>
      </c>
      <c r="G690" s="96"/>
      <c r="H690" s="16">
        <v>10</v>
      </c>
      <c r="I690" s="17"/>
      <c r="J690" s="99"/>
    </row>
    <row r="691" spans="1:10" ht="31.5" x14ac:dyDescent="0.25">
      <c r="A691" s="19"/>
      <c r="B691" s="12"/>
      <c r="C691" s="13"/>
      <c r="D691" s="76" t="s">
        <v>615</v>
      </c>
      <c r="E691" s="90" t="s">
        <v>666</v>
      </c>
      <c r="F691" s="15" t="s">
        <v>26</v>
      </c>
      <c r="G691" s="91"/>
      <c r="H691" s="16">
        <v>10</v>
      </c>
      <c r="I691" s="17"/>
      <c r="J691" s="97"/>
    </row>
    <row r="692" spans="1:10" ht="47.25" x14ac:dyDescent="0.25">
      <c r="A692" s="9"/>
      <c r="B692" s="159"/>
      <c r="C692" s="113"/>
      <c r="D692" s="110" t="s">
        <v>616</v>
      </c>
      <c r="E692" s="114" t="s">
        <v>667</v>
      </c>
      <c r="F692" s="103" t="s">
        <v>5</v>
      </c>
      <c r="G692" s="123"/>
      <c r="H692" s="104">
        <v>10</v>
      </c>
      <c r="I692" s="111"/>
      <c r="J692" s="124"/>
    </row>
    <row r="693" spans="1:10" ht="15.75" x14ac:dyDescent="0.25">
      <c r="A693" s="11"/>
      <c r="B693" s="119"/>
      <c r="C693" s="353" t="s">
        <v>878</v>
      </c>
      <c r="D693" s="353"/>
      <c r="E693" s="353"/>
      <c r="F693" s="353"/>
      <c r="G693" s="353"/>
      <c r="H693" s="353"/>
      <c r="I693" s="353"/>
      <c r="J693" s="354"/>
    </row>
    <row r="694" spans="1:10" ht="31.5" x14ac:dyDescent="0.25">
      <c r="A694" s="19"/>
      <c r="B694" s="84"/>
      <c r="C694" s="122"/>
      <c r="D694" s="146" t="s">
        <v>321</v>
      </c>
      <c r="E694" s="162" t="s">
        <v>1733</v>
      </c>
      <c r="F694" s="71" t="s">
        <v>0</v>
      </c>
      <c r="G694" s="148"/>
      <c r="H694" s="104">
        <v>10</v>
      </c>
      <c r="I694" s="60"/>
      <c r="J694" s="135"/>
    </row>
    <row r="695" spans="1:10" ht="32.25" customHeight="1" thickBot="1" x14ac:dyDescent="0.3">
      <c r="A695" s="11"/>
      <c r="B695" s="12"/>
      <c r="C695" s="133"/>
      <c r="D695" s="110" t="s">
        <v>322</v>
      </c>
      <c r="E695" s="90" t="s">
        <v>1734</v>
      </c>
      <c r="F695" s="15" t="s">
        <v>45</v>
      </c>
      <c r="G695" s="91"/>
      <c r="H695" s="78">
        <v>10</v>
      </c>
      <c r="I695" s="17"/>
      <c r="J695" s="97"/>
    </row>
    <row r="696" spans="1:10" ht="16.5" thickBot="1" x14ac:dyDescent="0.3">
      <c r="A696" s="19"/>
      <c r="B696" s="357" t="s">
        <v>778</v>
      </c>
      <c r="C696" s="358"/>
      <c r="D696" s="358"/>
      <c r="E696" s="358"/>
      <c r="F696" s="358"/>
      <c r="G696" s="358"/>
      <c r="H696" s="358"/>
      <c r="I696" s="358"/>
      <c r="J696" s="359"/>
    </row>
    <row r="697" spans="1:10" ht="15.75" x14ac:dyDescent="0.25">
      <c r="A697" s="11"/>
      <c r="B697" s="10"/>
      <c r="C697" s="355" t="s">
        <v>879</v>
      </c>
      <c r="D697" s="355"/>
      <c r="E697" s="355"/>
      <c r="F697" s="355"/>
      <c r="G697" s="355"/>
      <c r="H697" s="355"/>
      <c r="I697" s="355"/>
      <c r="J697" s="356"/>
    </row>
    <row r="698" spans="1:10" x14ac:dyDescent="0.25">
      <c r="A698" s="19"/>
      <c r="B698" s="84"/>
      <c r="C698" s="122"/>
      <c r="D698" s="70" t="s">
        <v>325</v>
      </c>
      <c r="E698" s="162" t="s">
        <v>1557</v>
      </c>
      <c r="F698" s="71" t="s">
        <v>26</v>
      </c>
      <c r="G698" s="148"/>
      <c r="H698" s="104">
        <v>10</v>
      </c>
      <c r="I698" s="60"/>
      <c r="J698" s="135"/>
    </row>
    <row r="699" spans="1:10" ht="31.5" x14ac:dyDescent="0.25">
      <c r="A699" s="11"/>
      <c r="B699" s="12"/>
      <c r="C699" s="133"/>
      <c r="D699" s="76" t="s">
        <v>326</v>
      </c>
      <c r="E699" s="90" t="s">
        <v>499</v>
      </c>
      <c r="F699" s="15" t="s">
        <v>26</v>
      </c>
      <c r="G699" s="91"/>
      <c r="H699" s="78">
        <v>10</v>
      </c>
      <c r="I699" s="17"/>
      <c r="J699" s="97"/>
    </row>
    <row r="700" spans="1:10" x14ac:dyDescent="0.25">
      <c r="A700" s="19"/>
      <c r="B700" s="20"/>
      <c r="C700" s="98"/>
      <c r="D700" s="76" t="s">
        <v>327</v>
      </c>
      <c r="E700" s="51" t="s">
        <v>498</v>
      </c>
      <c r="F700" s="15" t="s">
        <v>26</v>
      </c>
      <c r="G700" s="96"/>
      <c r="H700" s="16">
        <v>10</v>
      </c>
      <c r="I700" s="17"/>
      <c r="J700" s="99"/>
    </row>
    <row r="701" spans="1:10" x14ac:dyDescent="0.25">
      <c r="A701" s="11"/>
      <c r="B701" s="12"/>
      <c r="C701" s="13"/>
      <c r="D701" s="102" t="s">
        <v>328</v>
      </c>
      <c r="E701" s="90" t="s">
        <v>500</v>
      </c>
      <c r="F701" s="15" t="s">
        <v>26</v>
      </c>
      <c r="G701" s="91"/>
      <c r="H701" s="16">
        <v>10</v>
      </c>
      <c r="I701" s="17"/>
      <c r="J701" s="97"/>
    </row>
    <row r="702" spans="1:10" x14ac:dyDescent="0.25">
      <c r="A702" s="19"/>
      <c r="B702" s="12"/>
      <c r="C702" s="133"/>
      <c r="D702" s="76" t="s">
        <v>329</v>
      </c>
      <c r="E702" s="90" t="s">
        <v>58</v>
      </c>
      <c r="F702" s="15" t="s">
        <v>26</v>
      </c>
      <c r="G702" s="91"/>
      <c r="H702" s="78">
        <v>10</v>
      </c>
      <c r="I702" s="17"/>
      <c r="J702" s="97"/>
    </row>
    <row r="703" spans="1:10" x14ac:dyDescent="0.25">
      <c r="A703" s="19"/>
      <c r="B703" s="20"/>
      <c r="C703" s="98"/>
      <c r="D703" s="76" t="s">
        <v>330</v>
      </c>
      <c r="E703" s="51" t="s">
        <v>59</v>
      </c>
      <c r="F703" s="15" t="s">
        <v>26</v>
      </c>
      <c r="G703" s="96"/>
      <c r="H703" s="16">
        <v>10</v>
      </c>
      <c r="I703" s="17"/>
      <c r="J703" s="99"/>
    </row>
    <row r="704" spans="1:10" x14ac:dyDescent="0.25">
      <c r="A704" s="19"/>
      <c r="B704" s="12"/>
      <c r="C704" s="13"/>
      <c r="D704" s="102" t="s">
        <v>331</v>
      </c>
      <c r="E704" s="90" t="s">
        <v>60</v>
      </c>
      <c r="F704" s="15" t="s">
        <v>26</v>
      </c>
      <c r="G704" s="91"/>
      <c r="H704" s="16">
        <v>10</v>
      </c>
      <c r="I704" s="17"/>
      <c r="J704" s="97"/>
    </row>
    <row r="705" spans="1:10" x14ac:dyDescent="0.25">
      <c r="A705" s="11"/>
      <c r="B705" s="20"/>
      <c r="C705" s="98"/>
      <c r="D705" s="76" t="s">
        <v>332</v>
      </c>
      <c r="E705" s="51" t="s">
        <v>1650</v>
      </c>
      <c r="F705" s="15" t="s">
        <v>26</v>
      </c>
      <c r="G705" s="96"/>
      <c r="H705" s="16">
        <v>10</v>
      </c>
      <c r="I705" s="17"/>
      <c r="J705" s="99"/>
    </row>
    <row r="706" spans="1:10" x14ac:dyDescent="0.25">
      <c r="A706" s="19"/>
      <c r="B706" s="159"/>
      <c r="C706" s="122"/>
      <c r="D706" s="102" t="s">
        <v>617</v>
      </c>
      <c r="E706" s="115" t="s">
        <v>61</v>
      </c>
      <c r="F706" s="103" t="s">
        <v>26</v>
      </c>
      <c r="G706" s="123"/>
      <c r="H706" s="104">
        <v>10</v>
      </c>
      <c r="I706" s="111"/>
      <c r="J706" s="124"/>
    </row>
    <row r="707" spans="1:10" ht="15.75" x14ac:dyDescent="0.25">
      <c r="A707" s="19"/>
      <c r="B707" s="119"/>
      <c r="C707" s="353" t="s">
        <v>880</v>
      </c>
      <c r="D707" s="353"/>
      <c r="E707" s="353"/>
      <c r="F707" s="353"/>
      <c r="G707" s="353"/>
      <c r="H707" s="353"/>
      <c r="I707" s="353"/>
      <c r="J707" s="354"/>
    </row>
    <row r="708" spans="1:10" x14ac:dyDescent="0.25">
      <c r="A708" s="11"/>
      <c r="B708" s="84"/>
      <c r="C708" s="122"/>
      <c r="D708" s="70" t="s">
        <v>324</v>
      </c>
      <c r="E708" s="162" t="s">
        <v>62</v>
      </c>
      <c r="F708" s="71" t="s">
        <v>26</v>
      </c>
      <c r="G708" s="148"/>
      <c r="H708" s="104">
        <v>5</v>
      </c>
      <c r="I708" s="60"/>
      <c r="J708" s="135"/>
    </row>
    <row r="709" spans="1:10" ht="32.25" thickBot="1" x14ac:dyDescent="0.3">
      <c r="A709" s="19"/>
      <c r="B709" s="12"/>
      <c r="C709" s="133"/>
      <c r="D709" s="14" t="s">
        <v>323</v>
      </c>
      <c r="E709" s="90" t="s">
        <v>63</v>
      </c>
      <c r="F709" s="15" t="s">
        <v>45</v>
      </c>
      <c r="G709" s="91"/>
      <c r="H709" s="78">
        <v>5</v>
      </c>
      <c r="I709" s="17"/>
      <c r="J709" s="97"/>
    </row>
    <row r="710" spans="1:10" ht="16.5" thickBot="1" x14ac:dyDescent="0.3">
      <c r="A710" s="9"/>
      <c r="B710" s="357" t="s">
        <v>779</v>
      </c>
      <c r="C710" s="358"/>
      <c r="D710" s="358"/>
      <c r="E710" s="358"/>
      <c r="F710" s="358"/>
      <c r="G710" s="358"/>
      <c r="H710" s="358"/>
      <c r="I710" s="358"/>
      <c r="J710" s="359"/>
    </row>
    <row r="711" spans="1:10" ht="15.75" x14ac:dyDescent="0.25">
      <c r="A711" s="11"/>
      <c r="B711" s="10"/>
      <c r="C711" s="355" t="s">
        <v>881</v>
      </c>
      <c r="D711" s="355"/>
      <c r="E711" s="355"/>
      <c r="F711" s="355"/>
      <c r="G711" s="355"/>
      <c r="H711" s="355"/>
      <c r="I711" s="355"/>
      <c r="J711" s="356"/>
    </row>
    <row r="712" spans="1:10" x14ac:dyDescent="0.25">
      <c r="A712" s="19"/>
      <c r="B712" s="84"/>
      <c r="C712" s="122"/>
      <c r="D712" s="70" t="s">
        <v>333</v>
      </c>
      <c r="E712" s="162" t="s">
        <v>1735</v>
      </c>
      <c r="F712" s="71" t="s">
        <v>45</v>
      </c>
      <c r="G712" s="148"/>
      <c r="H712" s="104">
        <v>10</v>
      </c>
      <c r="I712" s="60"/>
      <c r="J712" s="135"/>
    </row>
    <row r="713" spans="1:10" ht="78.75" x14ac:dyDescent="0.25">
      <c r="B713" s="12"/>
      <c r="C713" s="133"/>
      <c r="D713" s="76" t="s">
        <v>618</v>
      </c>
      <c r="E713" s="90" t="s">
        <v>928</v>
      </c>
      <c r="F713" s="15" t="s">
        <v>45</v>
      </c>
      <c r="G713" s="91" t="s">
        <v>1736</v>
      </c>
      <c r="H713" s="78">
        <v>10</v>
      </c>
      <c r="I713" s="17"/>
      <c r="J713" s="97"/>
    </row>
    <row r="714" spans="1:10" ht="47.25" x14ac:dyDescent="0.25">
      <c r="A714" s="19"/>
      <c r="B714" s="12"/>
      <c r="C714" s="13"/>
      <c r="D714" s="14" t="s">
        <v>334</v>
      </c>
      <c r="E714" s="90" t="s">
        <v>909</v>
      </c>
      <c r="F714" s="15" t="s">
        <v>45</v>
      </c>
      <c r="G714" s="91" t="s">
        <v>962</v>
      </c>
      <c r="H714" s="16">
        <v>10</v>
      </c>
      <c r="I714" s="17"/>
      <c r="J714" s="97"/>
    </row>
    <row r="715" spans="1:10" x14ac:dyDescent="0.25">
      <c r="B715" s="12"/>
      <c r="C715" s="133"/>
      <c r="D715" s="76" t="s">
        <v>335</v>
      </c>
      <c r="E715" s="90" t="s">
        <v>910</v>
      </c>
      <c r="F715" s="15" t="s">
        <v>45</v>
      </c>
      <c r="G715" s="91" t="s">
        <v>961</v>
      </c>
      <c r="H715" s="78">
        <v>10</v>
      </c>
      <c r="I715" s="17"/>
      <c r="J715" s="97"/>
    </row>
    <row r="716" spans="1:10" ht="92.25" customHeight="1" x14ac:dyDescent="0.25">
      <c r="A716" s="19"/>
      <c r="B716" s="20"/>
      <c r="C716" s="98"/>
      <c r="D716" s="14" t="s">
        <v>336</v>
      </c>
      <c r="E716" s="51" t="s">
        <v>911</v>
      </c>
      <c r="F716" s="15" t="s">
        <v>45</v>
      </c>
      <c r="G716" s="96" t="s">
        <v>960</v>
      </c>
      <c r="H716" s="16">
        <v>10</v>
      </c>
      <c r="I716" s="17"/>
      <c r="J716" s="99"/>
    </row>
    <row r="717" spans="1:10" ht="45" customHeight="1" x14ac:dyDescent="0.25">
      <c r="A717" s="11"/>
      <c r="B717" s="12"/>
      <c r="C717" s="13"/>
      <c r="D717" s="76" t="s">
        <v>619</v>
      </c>
      <c r="E717" s="90" t="s">
        <v>912</v>
      </c>
      <c r="F717" s="15" t="s">
        <v>45</v>
      </c>
      <c r="G717" s="91" t="s">
        <v>952</v>
      </c>
      <c r="H717" s="16">
        <v>10</v>
      </c>
      <c r="I717" s="17"/>
      <c r="J717" s="97"/>
    </row>
    <row r="718" spans="1:10" ht="31.5" x14ac:dyDescent="0.25">
      <c r="A718" s="19"/>
      <c r="B718" s="12"/>
      <c r="C718" s="133"/>
      <c r="D718" s="14" t="s">
        <v>337</v>
      </c>
      <c r="E718" s="90" t="s">
        <v>913</v>
      </c>
      <c r="F718" s="15" t="s">
        <v>45</v>
      </c>
      <c r="G718" s="91" t="s">
        <v>959</v>
      </c>
      <c r="H718" s="78">
        <v>10</v>
      </c>
      <c r="I718" s="17"/>
      <c r="J718" s="97"/>
    </row>
    <row r="719" spans="1:10" ht="31.5" x14ac:dyDescent="0.25">
      <c r="B719" s="20"/>
      <c r="C719" s="98"/>
      <c r="D719" s="76" t="s">
        <v>620</v>
      </c>
      <c r="E719" s="51" t="s">
        <v>914</v>
      </c>
      <c r="F719" s="15" t="s">
        <v>45</v>
      </c>
      <c r="G719" s="96" t="s">
        <v>958</v>
      </c>
      <c r="H719" s="16">
        <v>10</v>
      </c>
      <c r="I719" s="17"/>
      <c r="J719" s="99"/>
    </row>
    <row r="720" spans="1:10" ht="132" customHeight="1" x14ac:dyDescent="0.25">
      <c r="A720" s="19"/>
      <c r="B720" s="12"/>
      <c r="C720" s="13"/>
      <c r="D720" s="14" t="s">
        <v>621</v>
      </c>
      <c r="E720" s="90" t="s">
        <v>915</v>
      </c>
      <c r="F720" s="15" t="s">
        <v>45</v>
      </c>
      <c r="G720" s="91" t="s">
        <v>957</v>
      </c>
      <c r="H720" s="16">
        <v>10</v>
      </c>
      <c r="I720" s="17"/>
      <c r="J720" s="97"/>
    </row>
    <row r="721" spans="1:10" ht="63" x14ac:dyDescent="0.25">
      <c r="B721" s="12"/>
      <c r="C721" s="133"/>
      <c r="D721" s="76" t="s">
        <v>929</v>
      </c>
      <c r="E721" s="90" t="s">
        <v>916</v>
      </c>
      <c r="F721" s="15" t="s">
        <v>45</v>
      </c>
      <c r="G721" s="91" t="s">
        <v>956</v>
      </c>
      <c r="H721" s="78">
        <v>10</v>
      </c>
      <c r="I721" s="17"/>
      <c r="J721" s="97"/>
    </row>
    <row r="722" spans="1:10" ht="47.25" x14ac:dyDescent="0.25">
      <c r="A722" s="19"/>
      <c r="B722" s="12"/>
      <c r="C722" s="133"/>
      <c r="D722" s="14" t="s">
        <v>930</v>
      </c>
      <c r="E722" s="90" t="s">
        <v>917</v>
      </c>
      <c r="F722" s="15" t="s">
        <v>45</v>
      </c>
      <c r="G722" s="91" t="s">
        <v>950</v>
      </c>
      <c r="H722" s="78">
        <v>10</v>
      </c>
      <c r="I722" s="17"/>
      <c r="J722" s="97"/>
    </row>
    <row r="723" spans="1:10" x14ac:dyDescent="0.25">
      <c r="A723" s="11"/>
      <c r="B723" s="20"/>
      <c r="C723" s="98"/>
      <c r="D723" s="76" t="s">
        <v>931</v>
      </c>
      <c r="E723" s="51" t="s">
        <v>918</v>
      </c>
      <c r="F723" s="15" t="s">
        <v>45</v>
      </c>
      <c r="G723" s="96"/>
      <c r="H723" s="16">
        <v>10</v>
      </c>
      <c r="I723" s="17"/>
      <c r="J723" s="99"/>
    </row>
    <row r="724" spans="1:10" ht="31.5" x14ac:dyDescent="0.25">
      <c r="A724" s="19"/>
      <c r="B724" s="12"/>
      <c r="C724" s="13"/>
      <c r="D724" s="14" t="s">
        <v>932</v>
      </c>
      <c r="E724" s="90" t="s">
        <v>919</v>
      </c>
      <c r="F724" s="15" t="s">
        <v>45</v>
      </c>
      <c r="G724" s="91" t="s">
        <v>955</v>
      </c>
      <c r="H724" s="16">
        <v>10</v>
      </c>
      <c r="I724" s="17"/>
      <c r="J724" s="97"/>
    </row>
    <row r="725" spans="1:10" ht="78.75" x14ac:dyDescent="0.25">
      <c r="B725" s="12"/>
      <c r="C725" s="133"/>
      <c r="D725" s="76" t="s">
        <v>933</v>
      </c>
      <c r="E725" s="90" t="s">
        <v>920</v>
      </c>
      <c r="F725" s="15" t="s">
        <v>45</v>
      </c>
      <c r="G725" s="91" t="s">
        <v>954</v>
      </c>
      <c r="H725" s="78">
        <v>10</v>
      </c>
      <c r="I725" s="17"/>
      <c r="J725" s="97"/>
    </row>
    <row r="726" spans="1:10" ht="47.25" x14ac:dyDescent="0.25">
      <c r="A726" s="11"/>
      <c r="B726" s="20"/>
      <c r="C726" s="98"/>
      <c r="D726" s="14" t="s">
        <v>934</v>
      </c>
      <c r="E726" s="51" t="s">
        <v>921</v>
      </c>
      <c r="F726" s="15" t="s">
        <v>45</v>
      </c>
      <c r="G726" s="96" t="s">
        <v>953</v>
      </c>
      <c r="H726" s="16">
        <v>10</v>
      </c>
      <c r="I726" s="17"/>
      <c r="J726" s="99"/>
    </row>
    <row r="727" spans="1:10" ht="47.25" x14ac:dyDescent="0.25">
      <c r="A727" s="19"/>
      <c r="B727" s="12"/>
      <c r="C727" s="13"/>
      <c r="D727" s="76" t="s">
        <v>935</v>
      </c>
      <c r="E727" s="90" t="s">
        <v>922</v>
      </c>
      <c r="F727" s="15" t="s">
        <v>45</v>
      </c>
      <c r="G727" s="91" t="s">
        <v>953</v>
      </c>
      <c r="H727" s="16">
        <v>10</v>
      </c>
      <c r="I727" s="17"/>
      <c r="J727" s="97"/>
    </row>
    <row r="728" spans="1:10" ht="45" customHeight="1" x14ac:dyDescent="0.25">
      <c r="A728" s="9"/>
      <c r="B728" s="12"/>
      <c r="C728" s="133"/>
      <c r="D728" s="14" t="s">
        <v>936</v>
      </c>
      <c r="E728" s="90" t="s">
        <v>923</v>
      </c>
      <c r="F728" s="15" t="s">
        <v>45</v>
      </c>
      <c r="G728" s="91" t="s">
        <v>952</v>
      </c>
      <c r="H728" s="78">
        <v>10</v>
      </c>
      <c r="I728" s="17"/>
      <c r="J728" s="97"/>
    </row>
    <row r="729" spans="1:10" ht="31.5" x14ac:dyDescent="0.25">
      <c r="A729" s="11"/>
      <c r="B729" s="20"/>
      <c r="C729" s="98"/>
      <c r="D729" s="76" t="s">
        <v>937</v>
      </c>
      <c r="E729" s="51" t="s">
        <v>924</v>
      </c>
      <c r="F729" s="15" t="s">
        <v>45</v>
      </c>
      <c r="G729" s="96" t="s">
        <v>951</v>
      </c>
      <c r="H729" s="16">
        <v>10</v>
      </c>
      <c r="I729" s="17"/>
      <c r="J729" s="99"/>
    </row>
    <row r="730" spans="1:10" ht="47.25" x14ac:dyDescent="0.25">
      <c r="A730" s="19"/>
      <c r="B730" s="12"/>
      <c r="C730" s="13"/>
      <c r="D730" s="14" t="s">
        <v>938</v>
      </c>
      <c r="E730" s="90" t="s">
        <v>925</v>
      </c>
      <c r="F730" s="15" t="s">
        <v>45</v>
      </c>
      <c r="G730" s="91" t="s">
        <v>950</v>
      </c>
      <c r="H730" s="16">
        <v>10</v>
      </c>
      <c r="I730" s="17"/>
      <c r="J730" s="97"/>
    </row>
    <row r="731" spans="1:10" ht="47.25" x14ac:dyDescent="0.25">
      <c r="A731" s="9"/>
      <c r="B731" s="12"/>
      <c r="C731" s="133"/>
      <c r="D731" s="76" t="s">
        <v>939</v>
      </c>
      <c r="E731" s="90" t="s">
        <v>926</v>
      </c>
      <c r="F731" s="15" t="s">
        <v>45</v>
      </c>
      <c r="G731" s="91" t="s">
        <v>950</v>
      </c>
      <c r="H731" s="78">
        <v>10</v>
      </c>
      <c r="I731" s="17"/>
      <c r="J731" s="97"/>
    </row>
    <row r="732" spans="1:10" ht="47.25" x14ac:dyDescent="0.25">
      <c r="A732" s="11"/>
      <c r="B732" s="20"/>
      <c r="C732" s="98"/>
      <c r="D732" s="14" t="s">
        <v>940</v>
      </c>
      <c r="E732" s="51" t="s">
        <v>927</v>
      </c>
      <c r="F732" s="15" t="s">
        <v>45</v>
      </c>
      <c r="G732" s="96" t="s">
        <v>950</v>
      </c>
      <c r="H732" s="16">
        <v>10</v>
      </c>
      <c r="I732" s="17"/>
      <c r="J732" s="99"/>
    </row>
    <row r="733" spans="1:10" ht="78.75" x14ac:dyDescent="0.25">
      <c r="A733" s="19"/>
      <c r="B733" s="12"/>
      <c r="C733" s="201"/>
      <c r="D733" s="76" t="s">
        <v>941</v>
      </c>
      <c r="E733" s="90" t="s">
        <v>947</v>
      </c>
      <c r="F733" s="15" t="s">
        <v>45</v>
      </c>
      <c r="G733" s="91" t="s">
        <v>949</v>
      </c>
      <c r="H733" s="16">
        <v>10</v>
      </c>
      <c r="I733" s="17"/>
      <c r="J733" s="97"/>
    </row>
    <row r="734" spans="1:10" ht="31.5" x14ac:dyDescent="0.25">
      <c r="A734" s="11"/>
      <c r="B734" s="12"/>
      <c r="C734" s="133"/>
      <c r="D734" s="14" t="s">
        <v>942</v>
      </c>
      <c r="E734" s="90" t="s">
        <v>1558</v>
      </c>
      <c r="F734" s="15" t="s">
        <v>0</v>
      </c>
      <c r="G734" s="91"/>
      <c r="H734" s="78">
        <v>10</v>
      </c>
      <c r="I734" s="17"/>
      <c r="J734" s="97"/>
    </row>
    <row r="735" spans="1:10" ht="31.5" x14ac:dyDescent="0.25">
      <c r="A735" s="19"/>
      <c r="B735" s="20"/>
      <c r="C735" s="98"/>
      <c r="D735" s="76" t="s">
        <v>943</v>
      </c>
      <c r="E735" s="51" t="s">
        <v>668</v>
      </c>
      <c r="F735" s="15" t="s">
        <v>0</v>
      </c>
      <c r="G735" s="96"/>
      <c r="H735" s="16">
        <v>10</v>
      </c>
      <c r="I735" s="17"/>
      <c r="J735" s="99"/>
    </row>
    <row r="736" spans="1:10" ht="126" x14ac:dyDescent="0.25">
      <c r="B736" s="12"/>
      <c r="C736" s="13"/>
      <c r="D736" s="14" t="s">
        <v>944</v>
      </c>
      <c r="E736" s="90" t="s">
        <v>680</v>
      </c>
      <c r="F736" s="15" t="s">
        <v>0</v>
      </c>
      <c r="G736" s="91" t="s">
        <v>948</v>
      </c>
      <c r="H736" s="16">
        <v>10</v>
      </c>
      <c r="I736" s="17"/>
      <c r="J736" s="97"/>
    </row>
    <row r="737" spans="1:10" x14ac:dyDescent="0.25">
      <c r="A737" s="11"/>
      <c r="B737" s="12"/>
      <c r="C737" s="133"/>
      <c r="D737" s="76" t="s">
        <v>945</v>
      </c>
      <c r="E737" s="90" t="s">
        <v>503</v>
      </c>
      <c r="F737" s="15" t="s">
        <v>45</v>
      </c>
      <c r="G737" s="91"/>
      <c r="H737" s="78">
        <v>10</v>
      </c>
      <c r="I737" s="17"/>
      <c r="J737" s="97"/>
    </row>
    <row r="738" spans="1:10" x14ac:dyDescent="0.25">
      <c r="A738" s="19"/>
      <c r="B738" s="109"/>
      <c r="C738" s="98"/>
      <c r="D738" s="14" t="s">
        <v>946</v>
      </c>
      <c r="E738" s="51" t="s">
        <v>64</v>
      </c>
      <c r="F738" s="15" t="s">
        <v>0</v>
      </c>
      <c r="G738" s="96"/>
      <c r="H738" s="16">
        <v>10</v>
      </c>
      <c r="I738" s="17"/>
      <c r="J738" s="99"/>
    </row>
    <row r="739" spans="1:10" ht="15.75" x14ac:dyDescent="0.25">
      <c r="B739" s="10"/>
      <c r="C739" s="353" t="s">
        <v>882</v>
      </c>
      <c r="D739" s="353"/>
      <c r="E739" s="353"/>
      <c r="F739" s="353"/>
      <c r="G739" s="353"/>
      <c r="H739" s="353"/>
      <c r="I739" s="353"/>
      <c r="J739" s="354"/>
    </row>
    <row r="740" spans="1:10" ht="31.5" x14ac:dyDescent="0.25">
      <c r="A740" s="19"/>
      <c r="B740" s="84"/>
      <c r="C740" s="122"/>
      <c r="D740" s="70" t="s">
        <v>338</v>
      </c>
      <c r="E740" s="162" t="s">
        <v>65</v>
      </c>
      <c r="F740" s="71" t="s">
        <v>26</v>
      </c>
      <c r="G740" s="148"/>
      <c r="H740" s="104">
        <v>10</v>
      </c>
      <c r="I740" s="60"/>
      <c r="J740" s="135"/>
    </row>
    <row r="741" spans="1:10" ht="31.5" x14ac:dyDescent="0.25">
      <c r="B741" s="12"/>
      <c r="C741" s="133"/>
      <c r="D741" s="76" t="s">
        <v>339</v>
      </c>
      <c r="E741" s="90" t="s">
        <v>438</v>
      </c>
      <c r="F741" s="77" t="s">
        <v>26</v>
      </c>
      <c r="G741" s="91"/>
      <c r="H741" s="78">
        <v>10</v>
      </c>
      <c r="I741" s="17"/>
      <c r="J741" s="97"/>
    </row>
    <row r="742" spans="1:10" ht="31.5" x14ac:dyDescent="0.25">
      <c r="A742" s="19"/>
      <c r="B742" s="20"/>
      <c r="C742" s="98"/>
      <c r="D742" s="76" t="s">
        <v>340</v>
      </c>
      <c r="E742" s="51" t="s">
        <v>66</v>
      </c>
      <c r="F742" s="103" t="s">
        <v>26</v>
      </c>
      <c r="G742" s="96"/>
      <c r="H742" s="16">
        <v>10</v>
      </c>
      <c r="I742" s="17"/>
      <c r="J742" s="99"/>
    </row>
    <row r="743" spans="1:10" ht="31.5" x14ac:dyDescent="0.25">
      <c r="B743" s="12"/>
      <c r="C743" s="13"/>
      <c r="D743" s="76" t="s">
        <v>341</v>
      </c>
      <c r="E743" s="90" t="s">
        <v>1737</v>
      </c>
      <c r="F743" s="77" t="s">
        <v>26</v>
      </c>
      <c r="G743" s="91"/>
      <c r="H743" s="16">
        <v>10</v>
      </c>
      <c r="I743" s="17"/>
      <c r="J743" s="97"/>
    </row>
    <row r="744" spans="1:10" ht="31.5" x14ac:dyDescent="0.25">
      <c r="A744" s="19"/>
      <c r="B744" s="20"/>
      <c r="C744" s="98"/>
      <c r="D744" s="76" t="s">
        <v>622</v>
      </c>
      <c r="E744" s="51" t="s">
        <v>504</v>
      </c>
      <c r="F744" s="77" t="s">
        <v>26</v>
      </c>
      <c r="G744" s="96"/>
      <c r="H744" s="16">
        <v>10</v>
      </c>
      <c r="I744" s="17"/>
      <c r="J744" s="99"/>
    </row>
    <row r="745" spans="1:10" ht="31.5" x14ac:dyDescent="0.25">
      <c r="A745" s="9"/>
      <c r="B745" s="12"/>
      <c r="C745" s="133"/>
      <c r="D745" s="76" t="s">
        <v>623</v>
      </c>
      <c r="E745" s="90" t="s">
        <v>505</v>
      </c>
      <c r="F745" s="77" t="s">
        <v>26</v>
      </c>
      <c r="G745" s="91"/>
      <c r="H745" s="78">
        <v>10</v>
      </c>
      <c r="I745" s="17"/>
      <c r="J745" s="97"/>
    </row>
    <row r="746" spans="1:10" ht="31.5" x14ac:dyDescent="0.25">
      <c r="A746" s="11"/>
      <c r="B746" s="12"/>
      <c r="C746" s="13"/>
      <c r="D746" s="76" t="s">
        <v>624</v>
      </c>
      <c r="E746" s="90" t="s">
        <v>506</v>
      </c>
      <c r="F746" s="77" t="s">
        <v>26</v>
      </c>
      <c r="G746" s="91"/>
      <c r="H746" s="16">
        <v>10</v>
      </c>
      <c r="I746" s="17"/>
      <c r="J746" s="97"/>
    </row>
    <row r="747" spans="1:10" ht="29.25" customHeight="1" x14ac:dyDescent="0.25">
      <c r="A747" s="19"/>
      <c r="B747" s="20"/>
      <c r="C747" s="98"/>
      <c r="D747" s="76" t="s">
        <v>625</v>
      </c>
      <c r="E747" s="51" t="s">
        <v>67</v>
      </c>
      <c r="F747" s="77" t="s">
        <v>26</v>
      </c>
      <c r="G747" s="96"/>
      <c r="H747" s="16">
        <v>10</v>
      </c>
      <c r="I747" s="17"/>
      <c r="J747" s="99"/>
    </row>
    <row r="748" spans="1:10" ht="31.5" x14ac:dyDescent="0.25">
      <c r="A748" s="11"/>
      <c r="B748" s="12"/>
      <c r="C748" s="133"/>
      <c r="D748" s="76" t="s">
        <v>626</v>
      </c>
      <c r="E748" s="90" t="s">
        <v>1559</v>
      </c>
      <c r="F748" s="77" t="s">
        <v>26</v>
      </c>
      <c r="G748" s="91"/>
      <c r="H748" s="78">
        <v>10</v>
      </c>
      <c r="I748" s="17"/>
      <c r="J748" s="97"/>
    </row>
    <row r="749" spans="1:10" ht="31.5" x14ac:dyDescent="0.25">
      <c r="A749" s="19"/>
      <c r="B749" s="20"/>
      <c r="C749" s="98"/>
      <c r="D749" s="76" t="s">
        <v>627</v>
      </c>
      <c r="E749" s="51" t="s">
        <v>507</v>
      </c>
      <c r="F749" s="103" t="s">
        <v>26</v>
      </c>
      <c r="G749" s="96"/>
      <c r="H749" s="16">
        <v>10</v>
      </c>
      <c r="I749" s="17"/>
      <c r="J749" s="99"/>
    </row>
    <row r="750" spans="1:10" ht="31.5" x14ac:dyDescent="0.25">
      <c r="A750" s="9"/>
      <c r="B750" s="12"/>
      <c r="C750" s="13"/>
      <c r="D750" s="76" t="s">
        <v>628</v>
      </c>
      <c r="E750" s="90" t="s">
        <v>508</v>
      </c>
      <c r="F750" s="77" t="s">
        <v>26</v>
      </c>
      <c r="G750" s="91"/>
      <c r="H750" s="16">
        <v>10</v>
      </c>
      <c r="I750" s="17"/>
      <c r="J750" s="97"/>
    </row>
    <row r="751" spans="1:10" ht="19.5" thickBot="1" x14ac:dyDescent="0.3">
      <c r="A751" s="11"/>
      <c r="B751" s="20"/>
      <c r="C751" s="98"/>
      <c r="D751" s="76" t="s">
        <v>629</v>
      </c>
      <c r="E751" s="51" t="s">
        <v>509</v>
      </c>
      <c r="F751" s="77" t="s">
        <v>26</v>
      </c>
      <c r="G751" s="96"/>
      <c r="H751" s="16">
        <v>10</v>
      </c>
      <c r="I751" s="17"/>
      <c r="J751" s="99"/>
    </row>
    <row r="752" spans="1:10" ht="16.5" thickBot="1" x14ac:dyDescent="0.3">
      <c r="A752" s="19"/>
      <c r="B752" s="357" t="s">
        <v>780</v>
      </c>
      <c r="C752" s="358"/>
      <c r="D752" s="358"/>
      <c r="E752" s="358"/>
      <c r="F752" s="358"/>
      <c r="G752" s="358"/>
      <c r="H752" s="358"/>
      <c r="I752" s="358"/>
      <c r="J752" s="359"/>
    </row>
    <row r="753" spans="1:10" ht="15.75" x14ac:dyDescent="0.25">
      <c r="A753" s="11"/>
      <c r="B753" s="10"/>
      <c r="C753" s="355" t="s">
        <v>883</v>
      </c>
      <c r="D753" s="355"/>
      <c r="E753" s="355"/>
      <c r="F753" s="355"/>
      <c r="G753" s="355"/>
      <c r="H753" s="355"/>
      <c r="I753" s="355"/>
      <c r="J753" s="356"/>
    </row>
    <row r="754" spans="1:10" x14ac:dyDescent="0.25">
      <c r="A754" s="19"/>
      <c r="B754" s="84"/>
      <c r="C754" s="122"/>
      <c r="D754" s="146" t="s">
        <v>342</v>
      </c>
      <c r="E754" s="162" t="s">
        <v>118</v>
      </c>
      <c r="F754" s="164" t="s">
        <v>5</v>
      </c>
      <c r="G754" s="148"/>
      <c r="H754" s="104">
        <v>10</v>
      </c>
      <c r="I754" s="60"/>
      <c r="J754" s="135"/>
    </row>
    <row r="755" spans="1:10" x14ac:dyDescent="0.25">
      <c r="B755" s="12"/>
      <c r="C755" s="133"/>
      <c r="D755" s="110" t="s">
        <v>630</v>
      </c>
      <c r="E755" s="90" t="s">
        <v>510</v>
      </c>
      <c r="F755" s="77" t="s">
        <v>5</v>
      </c>
      <c r="G755" s="91"/>
      <c r="H755" s="78">
        <v>10</v>
      </c>
      <c r="I755" s="17"/>
      <c r="J755" s="97"/>
    </row>
    <row r="756" spans="1:10" x14ac:dyDescent="0.25">
      <c r="A756" s="19"/>
      <c r="B756" s="20"/>
      <c r="C756" s="98"/>
      <c r="D756" s="76" t="s">
        <v>343</v>
      </c>
      <c r="E756" s="51" t="s">
        <v>1651</v>
      </c>
      <c r="F756" s="77" t="s">
        <v>5</v>
      </c>
      <c r="G756" s="96"/>
      <c r="H756" s="16">
        <v>10</v>
      </c>
      <c r="I756" s="17"/>
      <c r="J756" s="99"/>
    </row>
    <row r="757" spans="1:10" x14ac:dyDescent="0.25">
      <c r="B757" s="12"/>
      <c r="C757" s="13"/>
      <c r="D757" s="76" t="s">
        <v>344</v>
      </c>
      <c r="E757" s="90" t="s">
        <v>511</v>
      </c>
      <c r="F757" s="103" t="s">
        <v>5</v>
      </c>
      <c r="G757" s="91"/>
      <c r="H757" s="16">
        <v>10</v>
      </c>
      <c r="I757" s="17"/>
      <c r="J757" s="97"/>
    </row>
    <row r="758" spans="1:10" x14ac:dyDescent="0.25">
      <c r="A758" s="19"/>
      <c r="B758" s="12"/>
      <c r="C758" s="133"/>
      <c r="D758" s="110" t="s">
        <v>345</v>
      </c>
      <c r="E758" s="90" t="s">
        <v>439</v>
      </c>
      <c r="F758" s="77" t="s">
        <v>5</v>
      </c>
      <c r="G758" s="91"/>
      <c r="H758" s="78">
        <v>10</v>
      </c>
      <c r="I758" s="17"/>
      <c r="J758" s="97"/>
    </row>
    <row r="759" spans="1:10" x14ac:dyDescent="0.25">
      <c r="A759" s="11"/>
      <c r="B759" s="20"/>
      <c r="C759" s="98"/>
      <c r="D759" s="76" t="s">
        <v>631</v>
      </c>
      <c r="E759" s="51" t="s">
        <v>120</v>
      </c>
      <c r="F759" s="77" t="s">
        <v>5</v>
      </c>
      <c r="G759" s="96"/>
      <c r="H759" s="16">
        <v>10</v>
      </c>
      <c r="I759" s="17"/>
      <c r="J759" s="99"/>
    </row>
    <row r="760" spans="1:10" ht="31.5" x14ac:dyDescent="0.25">
      <c r="A760" s="19"/>
      <c r="B760" s="12"/>
      <c r="C760" s="133"/>
      <c r="D760" s="110" t="s">
        <v>632</v>
      </c>
      <c r="E760" s="90" t="s">
        <v>68</v>
      </c>
      <c r="F760" s="77" t="s">
        <v>5</v>
      </c>
      <c r="G760" s="91"/>
      <c r="H760" s="78">
        <v>10</v>
      </c>
      <c r="I760" s="17"/>
      <c r="J760" s="97"/>
    </row>
    <row r="761" spans="1:10" ht="31.5" x14ac:dyDescent="0.25">
      <c r="A761" s="9"/>
      <c r="B761" s="20"/>
      <c r="C761" s="98"/>
      <c r="D761" s="76" t="s">
        <v>633</v>
      </c>
      <c r="E761" s="51" t="s">
        <v>1652</v>
      </c>
      <c r="F761" s="77" t="s">
        <v>5</v>
      </c>
      <c r="G761" s="96"/>
      <c r="H761" s="16">
        <v>10</v>
      </c>
      <c r="I761" s="17"/>
      <c r="J761" s="99"/>
    </row>
    <row r="762" spans="1:10" ht="31.5" x14ac:dyDescent="0.25">
      <c r="A762" s="11"/>
      <c r="B762" s="12"/>
      <c r="C762" s="13"/>
      <c r="D762" s="76" t="s">
        <v>346</v>
      </c>
      <c r="E762" s="90" t="s">
        <v>119</v>
      </c>
      <c r="F762" s="103" t="s">
        <v>5</v>
      </c>
      <c r="G762" s="91"/>
      <c r="H762" s="16">
        <v>10</v>
      </c>
      <c r="I762" s="17"/>
      <c r="J762" s="97"/>
    </row>
    <row r="763" spans="1:10" x14ac:dyDescent="0.25">
      <c r="A763" s="19"/>
      <c r="B763" s="12"/>
      <c r="C763" s="133"/>
      <c r="D763" s="110" t="s">
        <v>347</v>
      </c>
      <c r="E763" s="90" t="s">
        <v>1738</v>
      </c>
      <c r="F763" s="77" t="s">
        <v>5</v>
      </c>
      <c r="G763" s="91"/>
      <c r="H763" s="78">
        <v>10</v>
      </c>
      <c r="I763" s="17"/>
      <c r="J763" s="97"/>
    </row>
    <row r="764" spans="1:10" x14ac:dyDescent="0.25">
      <c r="A764" s="19"/>
      <c r="B764" s="12"/>
      <c r="C764" s="13"/>
      <c r="D764" s="76" t="s">
        <v>348</v>
      </c>
      <c r="E764" s="90" t="s">
        <v>1653</v>
      </c>
      <c r="F764" s="103" t="s">
        <v>5</v>
      </c>
      <c r="G764" s="91"/>
      <c r="H764" s="16">
        <v>10</v>
      </c>
      <c r="I764" s="17"/>
      <c r="J764" s="97"/>
    </row>
    <row r="765" spans="1:10" x14ac:dyDescent="0.25">
      <c r="B765" s="109"/>
      <c r="C765" s="101"/>
      <c r="D765" s="110" t="s">
        <v>634</v>
      </c>
      <c r="E765" s="94" t="s">
        <v>121</v>
      </c>
      <c r="F765" s="125" t="s">
        <v>5</v>
      </c>
      <c r="G765" s="94"/>
      <c r="H765" s="104">
        <v>10</v>
      </c>
      <c r="I765" s="111"/>
      <c r="J765" s="105"/>
    </row>
    <row r="766" spans="1:10" ht="15.75" x14ac:dyDescent="0.25">
      <c r="A766" s="11"/>
      <c r="B766" s="10"/>
      <c r="C766" s="353" t="s">
        <v>884</v>
      </c>
      <c r="D766" s="353"/>
      <c r="E766" s="353"/>
      <c r="F766" s="353"/>
      <c r="G766" s="353"/>
      <c r="H766" s="353"/>
      <c r="I766" s="353"/>
      <c r="J766" s="354"/>
    </row>
    <row r="767" spans="1:10" x14ac:dyDescent="0.25">
      <c r="A767" s="19"/>
      <c r="B767" s="12"/>
      <c r="C767" s="133"/>
      <c r="D767" s="76" t="s">
        <v>349</v>
      </c>
      <c r="E767" s="90" t="s">
        <v>963</v>
      </c>
      <c r="F767" s="77" t="s">
        <v>26</v>
      </c>
      <c r="G767" s="91"/>
      <c r="H767" s="78">
        <v>10</v>
      </c>
      <c r="I767" s="17"/>
      <c r="J767" s="97"/>
    </row>
    <row r="768" spans="1:10" x14ac:dyDescent="0.25">
      <c r="A768" s="19"/>
      <c r="B768" s="20"/>
      <c r="C768" s="98"/>
      <c r="D768" s="76" t="s">
        <v>350</v>
      </c>
      <c r="E768" s="51" t="s">
        <v>964</v>
      </c>
      <c r="F768" s="77" t="s">
        <v>26</v>
      </c>
      <c r="G768" s="96"/>
      <c r="H768" s="16">
        <v>5</v>
      </c>
      <c r="I768" s="17"/>
      <c r="J768" s="99"/>
    </row>
    <row r="769" spans="1:10" ht="33" customHeight="1" x14ac:dyDescent="0.25">
      <c r="B769" s="12"/>
      <c r="C769" s="133"/>
      <c r="D769" s="76" t="s">
        <v>971</v>
      </c>
      <c r="E769" s="90" t="s">
        <v>965</v>
      </c>
      <c r="F769" s="77" t="s">
        <v>26</v>
      </c>
      <c r="G769" s="91"/>
      <c r="H769" s="78">
        <v>5</v>
      </c>
      <c r="I769" s="17"/>
      <c r="J769" s="97"/>
    </row>
    <row r="770" spans="1:10" x14ac:dyDescent="0.25">
      <c r="A770" s="11"/>
      <c r="B770" s="20"/>
      <c r="C770" s="98"/>
      <c r="D770" s="76" t="s">
        <v>972</v>
      </c>
      <c r="E770" s="51" t="s">
        <v>966</v>
      </c>
      <c r="F770" s="77" t="s">
        <v>26</v>
      </c>
      <c r="G770" s="96"/>
      <c r="H770" s="16">
        <v>5</v>
      </c>
      <c r="I770" s="17"/>
      <c r="J770" s="99"/>
    </row>
    <row r="771" spans="1:10" ht="31.5" x14ac:dyDescent="0.25">
      <c r="A771" s="19"/>
      <c r="B771" s="12"/>
      <c r="C771" s="133"/>
      <c r="D771" s="76" t="s">
        <v>973</v>
      </c>
      <c r="E771" s="90" t="s">
        <v>967</v>
      </c>
      <c r="F771" s="77" t="s">
        <v>26</v>
      </c>
      <c r="G771" s="91"/>
      <c r="H771" s="78">
        <v>5</v>
      </c>
      <c r="I771" s="17"/>
      <c r="J771" s="97"/>
    </row>
    <row r="772" spans="1:10" x14ac:dyDescent="0.25">
      <c r="A772" s="19"/>
      <c r="B772" s="12"/>
      <c r="C772" s="133"/>
      <c r="D772" s="76" t="s">
        <v>974</v>
      </c>
      <c r="E772" s="90" t="s">
        <v>970</v>
      </c>
      <c r="F772" s="77" t="s">
        <v>26</v>
      </c>
      <c r="G772" s="91"/>
      <c r="H772" s="78">
        <v>5</v>
      </c>
      <c r="I772" s="17"/>
      <c r="J772" s="97"/>
    </row>
    <row r="773" spans="1:10" x14ac:dyDescent="0.25">
      <c r="A773" s="9"/>
      <c r="B773" s="20"/>
      <c r="C773" s="98"/>
      <c r="D773" s="76" t="s">
        <v>975</v>
      </c>
      <c r="E773" s="51" t="s">
        <v>968</v>
      </c>
      <c r="F773" s="77" t="s">
        <v>26</v>
      </c>
      <c r="G773" s="96"/>
      <c r="H773" s="16">
        <v>5</v>
      </c>
      <c r="I773" s="17"/>
      <c r="J773" s="99"/>
    </row>
    <row r="774" spans="1:10" x14ac:dyDescent="0.25">
      <c r="A774" s="11"/>
      <c r="B774" s="109"/>
      <c r="C774" s="98"/>
      <c r="D774" s="76" t="s">
        <v>976</v>
      </c>
      <c r="E774" s="51" t="s">
        <v>969</v>
      </c>
      <c r="F774" s="77" t="s">
        <v>26</v>
      </c>
      <c r="G774" s="96"/>
      <c r="H774" s="16">
        <v>5</v>
      </c>
      <c r="I774" s="17"/>
      <c r="J774" s="99"/>
    </row>
    <row r="775" spans="1:10" ht="15.75" x14ac:dyDescent="0.25">
      <c r="A775" s="19"/>
      <c r="B775" s="10"/>
      <c r="C775" s="353" t="s">
        <v>885</v>
      </c>
      <c r="D775" s="353"/>
      <c r="E775" s="353"/>
      <c r="F775" s="353"/>
      <c r="G775" s="353"/>
      <c r="H775" s="353"/>
      <c r="I775" s="353"/>
      <c r="J775" s="354"/>
    </row>
    <row r="776" spans="1:10" ht="31.5" x14ac:dyDescent="0.25">
      <c r="A776" s="11"/>
      <c r="B776" s="84"/>
      <c r="C776" s="122"/>
      <c r="D776" s="70" t="s">
        <v>351</v>
      </c>
      <c r="E776" s="165" t="s">
        <v>1741</v>
      </c>
      <c r="F776" s="213" t="s">
        <v>1</v>
      </c>
      <c r="G776" s="166" t="s">
        <v>1742</v>
      </c>
      <c r="H776" s="104">
        <v>10</v>
      </c>
      <c r="I776" s="60"/>
      <c r="J776" s="135"/>
    </row>
    <row r="777" spans="1:10" x14ac:dyDescent="0.25">
      <c r="A777" s="19"/>
      <c r="B777" s="12"/>
      <c r="C777" s="133"/>
      <c r="D777" s="14" t="s">
        <v>886</v>
      </c>
      <c r="E777" s="134" t="s">
        <v>501</v>
      </c>
      <c r="F777" s="214" t="s">
        <v>5</v>
      </c>
      <c r="G777" s="90"/>
      <c r="H777" s="78">
        <v>10</v>
      </c>
      <c r="I777" s="17"/>
      <c r="J777" s="97"/>
    </row>
    <row r="778" spans="1:10" x14ac:dyDescent="0.25">
      <c r="A778" s="11"/>
      <c r="B778" s="20"/>
      <c r="C778" s="98"/>
      <c r="D778" s="14" t="s">
        <v>887</v>
      </c>
      <c r="E778" s="96" t="s">
        <v>502</v>
      </c>
      <c r="F778" s="215" t="s">
        <v>5</v>
      </c>
      <c r="G778" s="51"/>
      <c r="H778" s="16">
        <v>10</v>
      </c>
      <c r="I778" s="17"/>
      <c r="J778" s="99"/>
    </row>
    <row r="779" spans="1:10" x14ac:dyDescent="0.25">
      <c r="A779" s="19"/>
      <c r="B779" s="12"/>
      <c r="C779" s="13"/>
      <c r="D779" s="14" t="s">
        <v>888</v>
      </c>
      <c r="E779" s="91" t="s">
        <v>1654</v>
      </c>
      <c r="F779" s="214" t="s">
        <v>5</v>
      </c>
      <c r="G779" s="90"/>
      <c r="H779" s="16">
        <v>10</v>
      </c>
      <c r="I779" s="17"/>
      <c r="J779" s="97"/>
    </row>
    <row r="780" spans="1:10" x14ac:dyDescent="0.25">
      <c r="A780" s="11"/>
      <c r="B780" s="20"/>
      <c r="C780" s="98"/>
      <c r="D780" s="14" t="s">
        <v>889</v>
      </c>
      <c r="E780" s="96" t="s">
        <v>1739</v>
      </c>
      <c r="F780" s="214" t="s">
        <v>5</v>
      </c>
      <c r="G780" s="51"/>
      <c r="H780" s="16">
        <v>10</v>
      </c>
      <c r="I780" s="17"/>
      <c r="J780" s="99"/>
    </row>
    <row r="781" spans="1:10" ht="47.25" x14ac:dyDescent="0.25">
      <c r="A781" s="11"/>
      <c r="B781" s="121"/>
      <c r="C781" s="113"/>
      <c r="D781" s="14" t="s">
        <v>890</v>
      </c>
      <c r="E781" s="134" t="s">
        <v>1740</v>
      </c>
      <c r="F781" s="215" t="s">
        <v>26</v>
      </c>
      <c r="G781" s="167"/>
      <c r="H781" s="78">
        <v>10</v>
      </c>
      <c r="I781" s="117"/>
      <c r="J781" s="135"/>
    </row>
    <row r="782" spans="1:10" ht="15.75" x14ac:dyDescent="0.25">
      <c r="B782" s="119"/>
      <c r="C782" s="353" t="s">
        <v>977</v>
      </c>
      <c r="D782" s="353"/>
      <c r="E782" s="353"/>
      <c r="F782" s="353"/>
      <c r="G782" s="353"/>
      <c r="H782" s="353"/>
      <c r="I782" s="353"/>
      <c r="J782" s="354"/>
    </row>
    <row r="783" spans="1:10" x14ac:dyDescent="0.25">
      <c r="B783" s="12"/>
      <c r="C783" s="133"/>
      <c r="D783" s="14" t="s">
        <v>891</v>
      </c>
      <c r="E783" s="134" t="s">
        <v>69</v>
      </c>
      <c r="F783" s="214" t="s">
        <v>45</v>
      </c>
      <c r="G783" s="90"/>
      <c r="H783" s="78">
        <v>10</v>
      </c>
      <c r="I783" s="17"/>
      <c r="J783" s="97"/>
    </row>
    <row r="784" spans="1:10" x14ac:dyDescent="0.25">
      <c r="A784" s="11"/>
      <c r="B784" s="20"/>
      <c r="C784" s="98"/>
      <c r="D784" s="14" t="s">
        <v>978</v>
      </c>
      <c r="E784" s="96" t="s">
        <v>70</v>
      </c>
      <c r="F784" s="215" t="s">
        <v>1</v>
      </c>
      <c r="G784" s="51"/>
      <c r="H784" s="16">
        <v>10</v>
      </c>
      <c r="I784" s="17"/>
      <c r="J784" s="99"/>
    </row>
    <row r="785" spans="1:10" ht="31.5" x14ac:dyDescent="0.25">
      <c r="A785" s="19"/>
      <c r="B785" s="12"/>
      <c r="C785" s="13"/>
      <c r="D785" s="14" t="s">
        <v>979</v>
      </c>
      <c r="E785" s="91" t="s">
        <v>71</v>
      </c>
      <c r="F785" s="214" t="s">
        <v>1</v>
      </c>
      <c r="G785" s="90"/>
      <c r="H785" s="16">
        <v>10</v>
      </c>
      <c r="I785" s="17"/>
      <c r="J785" s="97"/>
    </row>
    <row r="786" spans="1:10" ht="31.5" x14ac:dyDescent="0.25">
      <c r="A786" s="19"/>
      <c r="B786" s="20"/>
      <c r="C786" s="98"/>
      <c r="D786" s="14" t="s">
        <v>980</v>
      </c>
      <c r="E786" s="96" t="s">
        <v>669</v>
      </c>
      <c r="F786" s="214" t="s">
        <v>26</v>
      </c>
      <c r="G786" s="51"/>
      <c r="H786" s="16">
        <v>10</v>
      </c>
      <c r="I786" s="17"/>
      <c r="J786" s="99"/>
    </row>
    <row r="787" spans="1:10" ht="47.25" x14ac:dyDescent="0.25">
      <c r="A787" s="11"/>
      <c r="B787" s="12"/>
      <c r="C787" s="133"/>
      <c r="D787" s="14" t="s">
        <v>981</v>
      </c>
      <c r="E787" s="134" t="s">
        <v>670</v>
      </c>
      <c r="F787" s="214" t="s">
        <v>26</v>
      </c>
      <c r="G787" s="90"/>
      <c r="H787" s="78">
        <v>10</v>
      </c>
      <c r="I787" s="17"/>
      <c r="J787" s="97"/>
    </row>
    <row r="788" spans="1:10" ht="31.5" x14ac:dyDescent="0.25">
      <c r="A788" s="19"/>
      <c r="B788" s="20"/>
      <c r="C788" s="98"/>
      <c r="D788" s="14" t="s">
        <v>982</v>
      </c>
      <c r="E788" s="96" t="s">
        <v>671</v>
      </c>
      <c r="F788" s="215" t="s">
        <v>26</v>
      </c>
      <c r="G788" s="51"/>
      <c r="H788" s="16">
        <v>10</v>
      </c>
      <c r="I788" s="17"/>
      <c r="J788" s="99"/>
    </row>
    <row r="789" spans="1:10" x14ac:dyDescent="0.25">
      <c r="A789" s="19"/>
      <c r="B789" s="12"/>
      <c r="C789" s="13"/>
      <c r="D789" s="14" t="s">
        <v>983</v>
      </c>
      <c r="E789" s="91" t="s">
        <v>72</v>
      </c>
      <c r="F789" s="214" t="s">
        <v>1</v>
      </c>
      <c r="G789" s="90"/>
      <c r="H789" s="16">
        <v>10</v>
      </c>
      <c r="I789" s="17"/>
      <c r="J789" s="97"/>
    </row>
    <row r="790" spans="1:10" ht="15.75" x14ac:dyDescent="0.25">
      <c r="A790" s="11"/>
      <c r="B790" s="119"/>
      <c r="C790" s="353" t="s">
        <v>984</v>
      </c>
      <c r="D790" s="353"/>
      <c r="E790" s="353"/>
      <c r="F790" s="353"/>
      <c r="G790" s="353"/>
      <c r="H790" s="353"/>
      <c r="I790" s="353"/>
      <c r="J790" s="354"/>
    </row>
    <row r="791" spans="1:10" ht="32.25" thickBot="1" x14ac:dyDescent="0.3">
      <c r="A791" s="19"/>
      <c r="B791" s="12"/>
      <c r="C791" s="133"/>
      <c r="D791" s="14" t="s">
        <v>352</v>
      </c>
      <c r="E791" s="134" t="s">
        <v>1560</v>
      </c>
      <c r="F791" s="214" t="s">
        <v>26</v>
      </c>
      <c r="G791" s="90"/>
      <c r="H791" s="78">
        <v>10</v>
      </c>
      <c r="I791" s="17"/>
      <c r="J791" s="97"/>
    </row>
    <row r="792" spans="1:10" ht="16.5" thickBot="1" x14ac:dyDescent="0.3">
      <c r="A792" s="11"/>
      <c r="B792" s="357" t="s">
        <v>781</v>
      </c>
      <c r="C792" s="358"/>
      <c r="D792" s="358"/>
      <c r="E792" s="358"/>
      <c r="F792" s="358"/>
      <c r="G792" s="358"/>
      <c r="H792" s="358"/>
      <c r="I792" s="358"/>
      <c r="J792" s="359"/>
    </row>
    <row r="793" spans="1:10" ht="15.75" x14ac:dyDescent="0.25">
      <c r="A793" s="19"/>
      <c r="B793" s="50"/>
      <c r="C793" s="355" t="s">
        <v>986</v>
      </c>
      <c r="D793" s="355"/>
      <c r="E793" s="355"/>
      <c r="F793" s="355"/>
      <c r="G793" s="355"/>
      <c r="H793" s="355"/>
      <c r="I793" s="355"/>
      <c r="J793" s="356"/>
    </row>
    <row r="794" spans="1:10" ht="31.5" x14ac:dyDescent="0.25">
      <c r="A794" s="19"/>
      <c r="B794" s="84"/>
      <c r="C794" s="122"/>
      <c r="D794" s="70" t="s">
        <v>361</v>
      </c>
      <c r="E794" s="162" t="s">
        <v>73</v>
      </c>
      <c r="F794" s="164" t="s">
        <v>5</v>
      </c>
      <c r="G794" s="148"/>
      <c r="H794" s="104">
        <v>10</v>
      </c>
      <c r="I794" s="60"/>
      <c r="J794" s="135"/>
    </row>
    <row r="795" spans="1:10" x14ac:dyDescent="0.25">
      <c r="A795" s="11"/>
      <c r="B795" s="12"/>
      <c r="C795" s="133"/>
      <c r="D795" s="76" t="s">
        <v>362</v>
      </c>
      <c r="E795" s="90" t="s">
        <v>1743</v>
      </c>
      <c r="F795" s="77" t="s">
        <v>5</v>
      </c>
      <c r="G795" s="91"/>
      <c r="H795" s="78">
        <v>10</v>
      </c>
      <c r="I795" s="17"/>
      <c r="J795" s="97"/>
    </row>
    <row r="796" spans="1:10" ht="35.25" customHeight="1" x14ac:dyDescent="0.25">
      <c r="A796" s="19"/>
      <c r="B796" s="12"/>
      <c r="C796" s="133"/>
      <c r="D796" s="102" t="s">
        <v>363</v>
      </c>
      <c r="E796" s="90" t="s">
        <v>74</v>
      </c>
      <c r="F796" s="77" t="s">
        <v>26</v>
      </c>
      <c r="G796" s="91"/>
      <c r="H796" s="78">
        <v>10</v>
      </c>
      <c r="I796" s="17"/>
      <c r="J796" s="97"/>
    </row>
    <row r="797" spans="1:10" ht="31.5" x14ac:dyDescent="0.25">
      <c r="A797" s="19"/>
      <c r="B797" s="20"/>
      <c r="C797" s="98"/>
      <c r="D797" s="76" t="s">
        <v>364</v>
      </c>
      <c r="E797" s="51" t="s">
        <v>75</v>
      </c>
      <c r="F797" s="77" t="s">
        <v>5</v>
      </c>
      <c r="G797" s="96"/>
      <c r="H797" s="16">
        <v>10</v>
      </c>
      <c r="I797" s="17"/>
      <c r="J797" s="99"/>
    </row>
    <row r="798" spans="1:10" x14ac:dyDescent="0.25">
      <c r="A798" s="11"/>
      <c r="B798" s="159"/>
      <c r="C798" s="122"/>
      <c r="D798" s="102" t="s">
        <v>635</v>
      </c>
      <c r="E798" s="115" t="s">
        <v>1744</v>
      </c>
      <c r="F798" s="103" t="s">
        <v>5</v>
      </c>
      <c r="G798" s="123"/>
      <c r="H798" s="104">
        <v>10</v>
      </c>
      <c r="I798" s="111"/>
      <c r="J798" s="124"/>
    </row>
    <row r="799" spans="1:10" ht="15.75" x14ac:dyDescent="0.25">
      <c r="A799" s="19"/>
      <c r="B799" s="119"/>
      <c r="C799" s="353" t="s">
        <v>985</v>
      </c>
      <c r="D799" s="353"/>
      <c r="E799" s="353"/>
      <c r="F799" s="353"/>
      <c r="G799" s="353"/>
      <c r="H799" s="353"/>
      <c r="I799" s="353"/>
      <c r="J799" s="354"/>
    </row>
    <row r="800" spans="1:10" ht="31.5" x14ac:dyDescent="0.25">
      <c r="A800" s="11"/>
      <c r="B800" s="84"/>
      <c r="C800" s="145"/>
      <c r="D800" s="146" t="s">
        <v>360</v>
      </c>
      <c r="E800" s="162" t="s">
        <v>1776</v>
      </c>
      <c r="F800" s="164" t="s">
        <v>5</v>
      </c>
      <c r="G800" s="148"/>
      <c r="H800" s="171">
        <v>10</v>
      </c>
      <c r="I800" s="60"/>
      <c r="J800" s="135"/>
    </row>
    <row r="801" spans="1:10" ht="31.5" x14ac:dyDescent="0.25">
      <c r="A801" s="19"/>
      <c r="B801" s="12"/>
      <c r="C801" s="133"/>
      <c r="D801" s="76" t="s">
        <v>359</v>
      </c>
      <c r="E801" s="90" t="s">
        <v>1774</v>
      </c>
      <c r="F801" s="77" t="s">
        <v>5</v>
      </c>
      <c r="G801" s="91"/>
      <c r="H801" s="78">
        <v>10</v>
      </c>
      <c r="I801" s="17"/>
      <c r="J801" s="97"/>
    </row>
    <row r="802" spans="1:10" ht="31.5" x14ac:dyDescent="0.25">
      <c r="A802" s="9"/>
      <c r="B802" s="12"/>
      <c r="C802" s="133"/>
      <c r="D802" s="76" t="s">
        <v>358</v>
      </c>
      <c r="E802" s="90" t="s">
        <v>1775</v>
      </c>
      <c r="F802" s="77" t="s">
        <v>26</v>
      </c>
      <c r="G802" s="91"/>
      <c r="H802" s="78">
        <v>10</v>
      </c>
      <c r="I802" s="17"/>
      <c r="J802" s="97"/>
    </row>
    <row r="803" spans="1:10" ht="54.75" customHeight="1" x14ac:dyDescent="0.25">
      <c r="A803" s="11"/>
      <c r="B803" s="12"/>
      <c r="C803" s="133"/>
      <c r="D803" s="102" t="s">
        <v>357</v>
      </c>
      <c r="E803" s="90" t="s">
        <v>1745</v>
      </c>
      <c r="F803" s="77" t="s">
        <v>26</v>
      </c>
      <c r="G803" s="91"/>
      <c r="H803" s="78">
        <v>10</v>
      </c>
      <c r="I803" s="17"/>
      <c r="J803" s="97"/>
    </row>
    <row r="804" spans="1:10" ht="69.75" customHeight="1" x14ac:dyDescent="0.25">
      <c r="B804" s="20"/>
      <c r="C804" s="98"/>
      <c r="D804" s="76" t="s">
        <v>356</v>
      </c>
      <c r="E804" s="51" t="s">
        <v>1746</v>
      </c>
      <c r="F804" s="77" t="s">
        <v>45</v>
      </c>
      <c r="G804" s="352" t="s">
        <v>1747</v>
      </c>
      <c r="H804" s="16">
        <v>10</v>
      </c>
      <c r="I804" s="17"/>
      <c r="J804" s="99"/>
    </row>
    <row r="805" spans="1:10" x14ac:dyDescent="0.25">
      <c r="A805" s="19"/>
      <c r="B805" s="12"/>
      <c r="C805" s="133"/>
      <c r="D805" s="102" t="s">
        <v>636</v>
      </c>
      <c r="E805" s="90" t="s">
        <v>1655</v>
      </c>
      <c r="F805" s="77" t="s">
        <v>5</v>
      </c>
      <c r="G805" s="91"/>
      <c r="H805" s="78">
        <v>10</v>
      </c>
      <c r="I805" s="17"/>
      <c r="J805" s="97"/>
    </row>
    <row r="806" spans="1:10" x14ac:dyDescent="0.25">
      <c r="A806" s="19"/>
      <c r="B806" s="20"/>
      <c r="C806" s="98"/>
      <c r="D806" s="76" t="s">
        <v>637</v>
      </c>
      <c r="E806" s="51" t="s">
        <v>1748</v>
      </c>
      <c r="F806" s="77" t="s">
        <v>45</v>
      </c>
      <c r="G806" s="96"/>
      <c r="H806" s="16">
        <v>10</v>
      </c>
      <c r="I806" s="17"/>
      <c r="J806" s="99"/>
    </row>
    <row r="807" spans="1:10" ht="15.75" x14ac:dyDescent="0.25">
      <c r="A807" s="11"/>
      <c r="B807" s="119"/>
      <c r="C807" s="353" t="s">
        <v>987</v>
      </c>
      <c r="D807" s="353"/>
      <c r="E807" s="353"/>
      <c r="F807" s="353"/>
      <c r="G807" s="353"/>
      <c r="H807" s="353"/>
      <c r="I807" s="353"/>
      <c r="J807" s="354"/>
    </row>
    <row r="808" spans="1:10" x14ac:dyDescent="0.25">
      <c r="A808" s="19"/>
      <c r="B808" s="84"/>
      <c r="C808" s="122"/>
      <c r="D808" s="146" t="s">
        <v>355</v>
      </c>
      <c r="E808" s="162" t="s">
        <v>1749</v>
      </c>
      <c r="F808" s="164" t="s">
        <v>45</v>
      </c>
      <c r="G808" s="148"/>
      <c r="H808" s="104">
        <v>10</v>
      </c>
      <c r="I808" s="60"/>
      <c r="J808" s="135"/>
    </row>
    <row r="809" spans="1:10" x14ac:dyDescent="0.25">
      <c r="A809" s="19"/>
      <c r="B809" s="12"/>
      <c r="C809" s="133"/>
      <c r="D809" s="110" t="s">
        <v>354</v>
      </c>
      <c r="E809" s="90" t="s">
        <v>76</v>
      </c>
      <c r="F809" s="77" t="s">
        <v>0</v>
      </c>
      <c r="G809" s="91"/>
      <c r="H809" s="78">
        <v>10</v>
      </c>
      <c r="I809" s="17"/>
      <c r="J809" s="97"/>
    </row>
    <row r="810" spans="1:10" ht="31.5" x14ac:dyDescent="0.25">
      <c r="A810" s="11"/>
      <c r="B810" s="20"/>
      <c r="C810" s="98"/>
      <c r="D810" s="110" t="s">
        <v>353</v>
      </c>
      <c r="E810" s="51" t="s">
        <v>1656</v>
      </c>
      <c r="F810" s="77" t="s">
        <v>0</v>
      </c>
      <c r="G810" s="96"/>
      <c r="H810" s="16">
        <v>10</v>
      </c>
      <c r="I810" s="17"/>
      <c r="J810" s="99"/>
    </row>
    <row r="811" spans="1:10" ht="19.5" thickBot="1" x14ac:dyDescent="0.3">
      <c r="A811" s="19"/>
      <c r="B811" s="126"/>
      <c r="C811" s="127"/>
      <c r="D811" s="172" t="s">
        <v>638</v>
      </c>
      <c r="E811" s="216" t="s">
        <v>1657</v>
      </c>
      <c r="F811" s="54" t="s">
        <v>45</v>
      </c>
      <c r="G811" s="129"/>
      <c r="H811" s="81">
        <v>10</v>
      </c>
      <c r="I811" s="55"/>
      <c r="J811" s="187"/>
    </row>
    <row r="812" spans="1:10" x14ac:dyDescent="0.3">
      <c r="A812" s="19"/>
    </row>
    <row r="813" spans="1:10" ht="19.5" thickBot="1" x14ac:dyDescent="0.3">
      <c r="B813" s="360" t="s">
        <v>782</v>
      </c>
      <c r="C813" s="361"/>
      <c r="D813" s="361"/>
      <c r="E813" s="361"/>
      <c r="F813" s="361"/>
      <c r="G813" s="361"/>
      <c r="H813" s="361"/>
      <c r="I813" s="361"/>
      <c r="J813" s="362"/>
    </row>
    <row r="814" spans="1:10" ht="16.5" thickBot="1" x14ac:dyDescent="0.3">
      <c r="A814" s="11"/>
      <c r="B814" s="357" t="s">
        <v>783</v>
      </c>
      <c r="C814" s="358"/>
      <c r="D814" s="358"/>
      <c r="E814" s="358"/>
      <c r="F814" s="358"/>
      <c r="G814" s="358"/>
      <c r="H814" s="358"/>
      <c r="I814" s="358"/>
      <c r="J814" s="359"/>
    </row>
    <row r="815" spans="1:10" ht="15.75" x14ac:dyDescent="0.25">
      <c r="A815" s="19"/>
      <c r="B815" s="10"/>
      <c r="C815" s="355" t="s">
        <v>868</v>
      </c>
      <c r="D815" s="355"/>
      <c r="E815" s="355"/>
      <c r="F815" s="355"/>
      <c r="G815" s="355"/>
      <c r="H815" s="355"/>
      <c r="I815" s="355"/>
      <c r="J815" s="356"/>
    </row>
    <row r="816" spans="1:10" ht="31.5" x14ac:dyDescent="0.25">
      <c r="A816" s="19"/>
      <c r="B816" s="147"/>
      <c r="C816" s="122"/>
      <c r="D816" s="102" t="s">
        <v>365</v>
      </c>
      <c r="E816" s="161" t="s">
        <v>1750</v>
      </c>
      <c r="F816" s="103" t="s">
        <v>1</v>
      </c>
      <c r="G816" s="123"/>
      <c r="H816" s="72">
        <v>10</v>
      </c>
      <c r="I816" s="60"/>
      <c r="J816" s="124"/>
    </row>
    <row r="817" spans="1:10" ht="31.5" x14ac:dyDescent="0.25">
      <c r="A817" s="9"/>
      <c r="B817" s="20"/>
      <c r="C817" s="98"/>
      <c r="D817" s="110" t="s">
        <v>639</v>
      </c>
      <c r="E817" s="51" t="s">
        <v>512</v>
      </c>
      <c r="F817" s="77" t="s">
        <v>1</v>
      </c>
      <c r="G817" s="96"/>
      <c r="H817" s="16">
        <v>10</v>
      </c>
      <c r="I817" s="17"/>
      <c r="J817" s="99"/>
    </row>
    <row r="818" spans="1:10" x14ac:dyDescent="0.25">
      <c r="A818" s="11"/>
      <c r="B818" s="159"/>
      <c r="C818" s="122"/>
      <c r="D818" s="76" t="s">
        <v>640</v>
      </c>
      <c r="E818" s="115" t="s">
        <v>513</v>
      </c>
      <c r="F818" s="103" t="s">
        <v>1</v>
      </c>
      <c r="G818" s="123"/>
      <c r="H818" s="104">
        <v>10</v>
      </c>
      <c r="I818" s="111"/>
      <c r="J818" s="124"/>
    </row>
    <row r="819" spans="1:10" ht="19.5" thickBot="1" x14ac:dyDescent="0.3">
      <c r="A819" s="19"/>
      <c r="B819" s="20"/>
      <c r="C819" s="98"/>
      <c r="D819" s="14" t="s">
        <v>641</v>
      </c>
      <c r="E819" s="51" t="s">
        <v>514</v>
      </c>
      <c r="F819" s="77" t="s">
        <v>1</v>
      </c>
      <c r="G819" s="96"/>
      <c r="H819" s="78">
        <v>10</v>
      </c>
      <c r="I819" s="60"/>
      <c r="J819" s="99"/>
    </row>
    <row r="820" spans="1:10" ht="16.5" thickBot="1" x14ac:dyDescent="0.3">
      <c r="A820" s="19"/>
      <c r="B820" s="357" t="s">
        <v>869</v>
      </c>
      <c r="C820" s="358"/>
      <c r="D820" s="358"/>
      <c r="E820" s="358"/>
      <c r="F820" s="358"/>
      <c r="G820" s="358"/>
      <c r="H820" s="358"/>
      <c r="I820" s="358"/>
      <c r="J820" s="359"/>
    </row>
    <row r="821" spans="1:10" ht="15.75" x14ac:dyDescent="0.25">
      <c r="B821" s="10"/>
      <c r="C821" s="355" t="s">
        <v>870</v>
      </c>
      <c r="D821" s="355"/>
      <c r="E821" s="355"/>
      <c r="F821" s="355"/>
      <c r="G821" s="355"/>
      <c r="H821" s="355"/>
      <c r="I821" s="355"/>
      <c r="J821" s="356"/>
    </row>
    <row r="822" spans="1:10" x14ac:dyDescent="0.25">
      <c r="B822" s="84"/>
      <c r="C822" s="122"/>
      <c r="D822" s="70" t="s">
        <v>515</v>
      </c>
      <c r="E822" s="161" t="s">
        <v>516</v>
      </c>
      <c r="F822" s="103" t="s">
        <v>46</v>
      </c>
      <c r="G822" s="123"/>
      <c r="H822" s="104">
        <v>20</v>
      </c>
      <c r="I822" s="111"/>
      <c r="J822" s="124"/>
    </row>
    <row r="823" spans="1:10" ht="19.5" thickBot="1" x14ac:dyDescent="0.3">
      <c r="B823" s="35"/>
      <c r="C823" s="98"/>
      <c r="D823" s="14" t="s">
        <v>642</v>
      </c>
      <c r="E823" s="51" t="s">
        <v>1751</v>
      </c>
      <c r="F823" s="77" t="s">
        <v>46</v>
      </c>
      <c r="G823" s="96"/>
      <c r="H823" s="78">
        <v>20</v>
      </c>
      <c r="I823" s="60"/>
      <c r="J823" s="99"/>
    </row>
    <row r="824" spans="1:10" ht="16.5" thickBot="1" x14ac:dyDescent="0.3">
      <c r="A824" s="19"/>
      <c r="B824" s="357" t="s">
        <v>871</v>
      </c>
      <c r="C824" s="358"/>
      <c r="D824" s="358"/>
      <c r="E824" s="358"/>
      <c r="F824" s="358"/>
      <c r="G824" s="358"/>
      <c r="H824" s="358"/>
      <c r="I824" s="358"/>
      <c r="J824" s="359"/>
    </row>
    <row r="825" spans="1:10" ht="15.75" x14ac:dyDescent="0.25">
      <c r="B825" s="10"/>
      <c r="C825" s="355" t="s">
        <v>872</v>
      </c>
      <c r="D825" s="355"/>
      <c r="E825" s="355"/>
      <c r="F825" s="355"/>
      <c r="G825" s="355"/>
      <c r="H825" s="355"/>
      <c r="I825" s="355"/>
      <c r="J825" s="356"/>
    </row>
    <row r="826" spans="1:10" ht="31.5" x14ac:dyDescent="0.25">
      <c r="B826" s="147"/>
      <c r="C826" s="145"/>
      <c r="D826" s="146" t="s">
        <v>366</v>
      </c>
      <c r="E826" s="169" t="s">
        <v>1752</v>
      </c>
      <c r="F826" s="71" t="s">
        <v>1</v>
      </c>
      <c r="G826" s="148"/>
      <c r="H826" s="72">
        <v>10</v>
      </c>
      <c r="I826" s="60"/>
      <c r="J826" s="135"/>
    </row>
    <row r="827" spans="1:10" ht="31.5" x14ac:dyDescent="0.25">
      <c r="A827" s="19"/>
      <c r="B827" s="132"/>
      <c r="C827" s="133"/>
      <c r="D827" s="76" t="s">
        <v>873</v>
      </c>
      <c r="E827" s="115" t="s">
        <v>1753</v>
      </c>
      <c r="F827" s="103" t="s">
        <v>1</v>
      </c>
      <c r="G827" s="123"/>
      <c r="H827" s="104">
        <v>10</v>
      </c>
      <c r="I827" s="111"/>
      <c r="J827" s="124"/>
    </row>
    <row r="828" spans="1:10" x14ac:dyDescent="0.25">
      <c r="B828" s="212"/>
      <c r="C828" s="163"/>
      <c r="D828" s="102" t="s">
        <v>874</v>
      </c>
      <c r="E828" s="51" t="s">
        <v>1754</v>
      </c>
      <c r="F828" s="77" t="s">
        <v>1</v>
      </c>
      <c r="G828" s="96"/>
      <c r="H828" s="78">
        <v>10</v>
      </c>
      <c r="I828" s="60"/>
      <c r="J828" s="99"/>
    </row>
    <row r="829" spans="1:10" ht="15.75" x14ac:dyDescent="0.25">
      <c r="B829" s="10"/>
      <c r="C829" s="353" t="s">
        <v>875</v>
      </c>
      <c r="D829" s="353"/>
      <c r="E829" s="353"/>
      <c r="F829" s="353"/>
      <c r="G829" s="353"/>
      <c r="H829" s="353"/>
      <c r="I829" s="353"/>
      <c r="J829" s="354"/>
    </row>
    <row r="830" spans="1:10" ht="31.5" x14ac:dyDescent="0.25">
      <c r="B830" s="147"/>
      <c r="C830" s="85"/>
      <c r="D830" s="146" t="s">
        <v>643</v>
      </c>
      <c r="E830" s="169" t="s">
        <v>77</v>
      </c>
      <c r="F830" s="164" t="s">
        <v>1</v>
      </c>
      <c r="G830" s="170"/>
      <c r="H830" s="72">
        <v>10</v>
      </c>
      <c r="I830" s="60"/>
      <c r="J830" s="173"/>
    </row>
    <row r="831" spans="1:10" ht="32.25" thickBot="1" x14ac:dyDescent="0.3">
      <c r="A831" s="19"/>
      <c r="B831" s="132"/>
      <c r="C831" s="13"/>
      <c r="D831" s="76" t="s">
        <v>367</v>
      </c>
      <c r="E831" s="174" t="s">
        <v>78</v>
      </c>
      <c r="F831" s="77" t="s">
        <v>1</v>
      </c>
      <c r="G831" s="134"/>
      <c r="H831" s="175">
        <v>10</v>
      </c>
      <c r="I831" s="60"/>
      <c r="J831" s="135"/>
    </row>
    <row r="832" spans="1:10" ht="16.5" thickBot="1" x14ac:dyDescent="0.3">
      <c r="B832" s="357" t="s">
        <v>784</v>
      </c>
      <c r="C832" s="358"/>
      <c r="D832" s="358"/>
      <c r="E832" s="358"/>
      <c r="F832" s="358"/>
      <c r="G832" s="358"/>
      <c r="H832" s="358"/>
      <c r="I832" s="358"/>
      <c r="J832" s="359"/>
    </row>
    <row r="833" spans="1:10" ht="15.75" x14ac:dyDescent="0.25">
      <c r="B833" s="10"/>
      <c r="C833" s="355" t="s">
        <v>1756</v>
      </c>
      <c r="D833" s="355"/>
      <c r="E833" s="355"/>
      <c r="F833" s="355"/>
      <c r="G833" s="355"/>
      <c r="H833" s="355"/>
      <c r="I833" s="355"/>
      <c r="J833" s="356"/>
    </row>
    <row r="834" spans="1:10" ht="31.5" x14ac:dyDescent="0.25">
      <c r="A834" s="19"/>
      <c r="B834" s="84"/>
      <c r="C834" s="122"/>
      <c r="D834" s="146" t="s">
        <v>645</v>
      </c>
      <c r="E834" s="162" t="s">
        <v>1757</v>
      </c>
      <c r="F834" s="164" t="s">
        <v>46</v>
      </c>
      <c r="G834" s="148"/>
      <c r="H834" s="104">
        <v>10</v>
      </c>
      <c r="I834" s="60"/>
      <c r="J834" s="135"/>
    </row>
    <row r="835" spans="1:10" x14ac:dyDescent="0.25">
      <c r="B835" s="12"/>
      <c r="C835" s="133"/>
      <c r="D835" s="76" t="s">
        <v>644</v>
      </c>
      <c r="E835" s="90" t="s">
        <v>1755</v>
      </c>
      <c r="F835" s="77" t="s">
        <v>28</v>
      </c>
      <c r="G835" s="91"/>
      <c r="H835" s="78">
        <v>10</v>
      </c>
      <c r="I835" s="17"/>
      <c r="J835" s="97"/>
    </row>
    <row r="836" spans="1:10" ht="15.75" x14ac:dyDescent="0.25">
      <c r="B836" s="119"/>
      <c r="C836" s="353" t="s">
        <v>893</v>
      </c>
      <c r="D836" s="353"/>
      <c r="E836" s="353"/>
      <c r="F836" s="353"/>
      <c r="G836" s="353"/>
      <c r="H836" s="353"/>
      <c r="I836" s="353"/>
      <c r="J836" s="354"/>
    </row>
    <row r="837" spans="1:10" ht="31.5" x14ac:dyDescent="0.25">
      <c r="A837" s="19"/>
      <c r="B837" s="84"/>
      <c r="C837" s="122"/>
      <c r="D837" s="14" t="s">
        <v>368</v>
      </c>
      <c r="E837" s="176" t="s">
        <v>1758</v>
      </c>
      <c r="F837" s="177" t="s">
        <v>46</v>
      </c>
      <c r="G837" s="90"/>
      <c r="H837" s="104">
        <v>10</v>
      </c>
      <c r="I837" s="17"/>
      <c r="J837" s="97"/>
    </row>
    <row r="838" spans="1:10" x14ac:dyDescent="0.25">
      <c r="B838" s="12"/>
      <c r="C838" s="133"/>
      <c r="D838" s="14" t="s">
        <v>369</v>
      </c>
      <c r="E838" s="178" t="s">
        <v>1759</v>
      </c>
      <c r="F838" s="179" t="s">
        <v>46</v>
      </c>
      <c r="G838" s="90"/>
      <c r="H838" s="78">
        <v>10</v>
      </c>
      <c r="I838" s="17"/>
      <c r="J838" s="97"/>
    </row>
    <row r="839" spans="1:10" ht="31.5" x14ac:dyDescent="0.25">
      <c r="B839" s="20"/>
      <c r="C839" s="98"/>
      <c r="D839" s="14" t="s">
        <v>370</v>
      </c>
      <c r="E839" s="180" t="s">
        <v>1769</v>
      </c>
      <c r="F839" s="181" t="s">
        <v>46</v>
      </c>
      <c r="G839" s="96" t="s">
        <v>1673</v>
      </c>
      <c r="H839" s="16">
        <v>10</v>
      </c>
      <c r="I839" s="17"/>
      <c r="J839" s="99"/>
    </row>
    <row r="840" spans="1:10" x14ac:dyDescent="0.25">
      <c r="A840" s="19"/>
      <c r="B840" s="159"/>
      <c r="C840" s="122"/>
      <c r="D840" s="14" t="s">
        <v>371</v>
      </c>
      <c r="E840" s="182" t="s">
        <v>1770</v>
      </c>
      <c r="F840" s="181" t="s">
        <v>46</v>
      </c>
      <c r="G840" s="114"/>
      <c r="H840" s="104">
        <v>10</v>
      </c>
      <c r="I840" s="111"/>
      <c r="J840" s="124"/>
    </row>
    <row r="841" spans="1:10" ht="31.5" x14ac:dyDescent="0.25">
      <c r="B841" s="20"/>
      <c r="C841" s="98"/>
      <c r="D841" s="14" t="s">
        <v>372</v>
      </c>
      <c r="E841" s="180" t="s">
        <v>1771</v>
      </c>
      <c r="F841" s="181" t="s">
        <v>46</v>
      </c>
      <c r="G841" s="51"/>
      <c r="H841" s="78">
        <v>10</v>
      </c>
      <c r="I841" s="60"/>
      <c r="J841" s="99"/>
    </row>
    <row r="842" spans="1:10" ht="66" customHeight="1" x14ac:dyDescent="0.25">
      <c r="B842" s="12"/>
      <c r="C842" s="133"/>
      <c r="D842" s="14" t="s">
        <v>373</v>
      </c>
      <c r="E842" s="178" t="s">
        <v>1772</v>
      </c>
      <c r="F842" s="179" t="s">
        <v>46</v>
      </c>
      <c r="G842" s="90"/>
      <c r="H842" s="78">
        <v>10</v>
      </c>
      <c r="I842" s="17"/>
      <c r="J842" s="97"/>
    </row>
    <row r="843" spans="1:10" ht="37.5" customHeight="1" x14ac:dyDescent="0.25">
      <c r="A843" s="19"/>
      <c r="B843" s="20"/>
      <c r="C843" s="98"/>
      <c r="D843" s="14" t="s">
        <v>374</v>
      </c>
      <c r="E843" s="180" t="s">
        <v>1773</v>
      </c>
      <c r="F843" s="181" t="s">
        <v>46</v>
      </c>
      <c r="G843" s="51"/>
      <c r="H843" s="16">
        <v>10</v>
      </c>
      <c r="I843" s="17"/>
      <c r="J843" s="99"/>
    </row>
    <row r="844" spans="1:10" x14ac:dyDescent="0.25">
      <c r="B844" s="159"/>
      <c r="C844" s="122"/>
      <c r="D844" s="14" t="s">
        <v>375</v>
      </c>
      <c r="E844" s="182" t="s">
        <v>1760</v>
      </c>
      <c r="F844" s="177" t="s">
        <v>46</v>
      </c>
      <c r="G844" s="114"/>
      <c r="H844" s="104">
        <v>10</v>
      </c>
      <c r="I844" s="111"/>
      <c r="J844" s="124"/>
    </row>
    <row r="845" spans="1:10" ht="31.5" x14ac:dyDescent="0.25">
      <c r="B845" s="20"/>
      <c r="C845" s="98"/>
      <c r="D845" s="14" t="s">
        <v>376</v>
      </c>
      <c r="E845" s="180" t="s">
        <v>1761</v>
      </c>
      <c r="F845" s="179" t="s">
        <v>46</v>
      </c>
      <c r="G845" s="51"/>
      <c r="H845" s="78">
        <v>10</v>
      </c>
      <c r="I845" s="60"/>
      <c r="J845" s="99"/>
    </row>
    <row r="846" spans="1:10" ht="31.5" x14ac:dyDescent="0.25">
      <c r="A846" s="19"/>
      <c r="B846" s="12"/>
      <c r="C846" s="133"/>
      <c r="D846" s="14" t="s">
        <v>377</v>
      </c>
      <c r="E846" s="178" t="s">
        <v>1762</v>
      </c>
      <c r="F846" s="181" t="s">
        <v>46</v>
      </c>
      <c r="G846" s="90"/>
      <c r="H846" s="78">
        <v>10</v>
      </c>
      <c r="I846" s="17"/>
      <c r="J846" s="97"/>
    </row>
    <row r="847" spans="1:10" ht="31.5" x14ac:dyDescent="0.25">
      <c r="A847" s="19"/>
      <c r="B847" s="20"/>
      <c r="C847" s="98"/>
      <c r="D847" s="14" t="s">
        <v>378</v>
      </c>
      <c r="E847" s="180" t="s">
        <v>1763</v>
      </c>
      <c r="F847" s="179" t="s">
        <v>46</v>
      </c>
      <c r="G847" s="51"/>
      <c r="H847" s="16">
        <v>10</v>
      </c>
      <c r="I847" s="17"/>
      <c r="J847" s="99"/>
    </row>
    <row r="848" spans="1:10" x14ac:dyDescent="0.25">
      <c r="A848" s="19"/>
      <c r="B848" s="159"/>
      <c r="C848" s="122"/>
      <c r="D848" s="14" t="s">
        <v>379</v>
      </c>
      <c r="E848" s="182" t="s">
        <v>1764</v>
      </c>
      <c r="F848" s="181" t="s">
        <v>46</v>
      </c>
      <c r="G848" s="114"/>
      <c r="H848" s="104">
        <v>10</v>
      </c>
      <c r="I848" s="111"/>
      <c r="J848" s="124"/>
    </row>
    <row r="849" spans="1:10" ht="31.5" x14ac:dyDescent="0.25">
      <c r="A849" s="9"/>
      <c r="B849" s="20"/>
      <c r="C849" s="98"/>
      <c r="D849" s="14" t="s">
        <v>380</v>
      </c>
      <c r="E849" s="180" t="s">
        <v>1765</v>
      </c>
      <c r="F849" s="179" t="s">
        <v>46</v>
      </c>
      <c r="G849" s="51"/>
      <c r="H849" s="78">
        <v>10</v>
      </c>
      <c r="I849" s="60"/>
      <c r="J849" s="99"/>
    </row>
    <row r="850" spans="1:10" ht="31.5" x14ac:dyDescent="0.25">
      <c r="A850" s="11"/>
      <c r="B850" s="12"/>
      <c r="C850" s="133"/>
      <c r="D850" s="14" t="s">
        <v>381</v>
      </c>
      <c r="E850" s="178" t="s">
        <v>1766</v>
      </c>
      <c r="F850" s="181" t="s">
        <v>46</v>
      </c>
      <c r="G850" s="90"/>
      <c r="H850" s="78">
        <v>10</v>
      </c>
      <c r="I850" s="17"/>
      <c r="J850" s="97"/>
    </row>
    <row r="851" spans="1:10" ht="31.5" x14ac:dyDescent="0.25">
      <c r="A851" s="19"/>
      <c r="B851" s="20"/>
      <c r="C851" s="98"/>
      <c r="D851" s="14" t="s">
        <v>382</v>
      </c>
      <c r="E851" s="180" t="s">
        <v>1767</v>
      </c>
      <c r="F851" s="177" t="s">
        <v>46</v>
      </c>
      <c r="G851" s="51"/>
      <c r="H851" s="16">
        <v>10</v>
      </c>
      <c r="I851" s="17"/>
      <c r="J851" s="99"/>
    </row>
    <row r="852" spans="1:10" ht="31.5" x14ac:dyDescent="0.25">
      <c r="A852" s="19"/>
      <c r="B852" s="159"/>
      <c r="C852" s="122"/>
      <c r="D852" s="14" t="s">
        <v>383</v>
      </c>
      <c r="E852" s="182" t="s">
        <v>1768</v>
      </c>
      <c r="F852" s="179" t="s">
        <v>46</v>
      </c>
      <c r="G852" s="114"/>
      <c r="H852" s="104">
        <v>10</v>
      </c>
      <c r="I852" s="111"/>
      <c r="J852" s="124"/>
    </row>
    <row r="853" spans="1:10" ht="15.75" x14ac:dyDescent="0.25">
      <c r="A853" s="9"/>
      <c r="B853" s="119"/>
      <c r="C853" s="353" t="s">
        <v>894</v>
      </c>
      <c r="D853" s="353"/>
      <c r="E853" s="353"/>
      <c r="F853" s="353"/>
      <c r="G853" s="353"/>
      <c r="H853" s="353"/>
      <c r="I853" s="353"/>
      <c r="J853" s="354"/>
    </row>
    <row r="854" spans="1:10" ht="31.5" customHeight="1" x14ac:dyDescent="0.25">
      <c r="A854" s="19"/>
      <c r="B854" s="84"/>
      <c r="C854" s="122"/>
      <c r="D854" s="14" t="s">
        <v>384</v>
      </c>
      <c r="E854" s="176" t="s">
        <v>1778</v>
      </c>
      <c r="F854" s="177" t="s">
        <v>1</v>
      </c>
      <c r="G854" s="90"/>
      <c r="H854" s="104">
        <v>10</v>
      </c>
      <c r="I854" s="17"/>
      <c r="J854" s="97"/>
    </row>
    <row r="855" spans="1:10" ht="15.75" x14ac:dyDescent="0.25">
      <c r="A855" s="19"/>
      <c r="B855" s="119"/>
      <c r="C855" s="353" t="s">
        <v>895</v>
      </c>
      <c r="D855" s="353"/>
      <c r="E855" s="353"/>
      <c r="F855" s="353"/>
      <c r="G855" s="353"/>
      <c r="H855" s="353"/>
      <c r="I855" s="353"/>
      <c r="J855" s="354"/>
    </row>
    <row r="856" spans="1:10" ht="48" thickBot="1" x14ac:dyDescent="0.3">
      <c r="A856" s="9"/>
      <c r="B856" s="84"/>
      <c r="C856" s="85"/>
      <c r="D856" s="14" t="s">
        <v>385</v>
      </c>
      <c r="E856" s="176" t="s">
        <v>1777</v>
      </c>
      <c r="F856" s="177" t="s">
        <v>5</v>
      </c>
      <c r="G856" s="90"/>
      <c r="H856" s="72">
        <v>10</v>
      </c>
      <c r="I856" s="17"/>
      <c r="J856" s="183"/>
    </row>
    <row r="857" spans="1:10" ht="16.5" thickBot="1" x14ac:dyDescent="0.3">
      <c r="A857" s="11"/>
      <c r="B857" s="357" t="s">
        <v>785</v>
      </c>
      <c r="C857" s="358"/>
      <c r="D857" s="358"/>
      <c r="E857" s="358"/>
      <c r="F857" s="358"/>
      <c r="G857" s="358"/>
      <c r="H857" s="358"/>
      <c r="I857" s="358"/>
      <c r="J857" s="359"/>
    </row>
    <row r="858" spans="1:10" ht="15.75" x14ac:dyDescent="0.25">
      <c r="A858" s="19"/>
      <c r="B858" s="10"/>
      <c r="C858" s="355" t="s">
        <v>896</v>
      </c>
      <c r="D858" s="355"/>
      <c r="E858" s="355"/>
      <c r="F858" s="355"/>
      <c r="G858" s="355"/>
      <c r="H858" s="355"/>
      <c r="I858" s="355"/>
      <c r="J858" s="356"/>
    </row>
    <row r="859" spans="1:10" ht="47.25" x14ac:dyDescent="0.25">
      <c r="A859" s="19"/>
      <c r="B859" s="84"/>
      <c r="C859" s="122"/>
      <c r="D859" s="146" t="s">
        <v>386</v>
      </c>
      <c r="E859" s="162" t="s">
        <v>79</v>
      </c>
      <c r="F859" s="164" t="s">
        <v>1</v>
      </c>
      <c r="G859" s="148" t="s">
        <v>1779</v>
      </c>
      <c r="H859" s="104">
        <v>10</v>
      </c>
      <c r="I859" s="60"/>
      <c r="J859" s="135"/>
    </row>
    <row r="860" spans="1:10" ht="15.75" x14ac:dyDescent="0.25">
      <c r="A860" s="19"/>
      <c r="B860" s="119"/>
      <c r="C860" s="353" t="s">
        <v>897</v>
      </c>
      <c r="D860" s="353"/>
      <c r="E860" s="353"/>
      <c r="F860" s="353"/>
      <c r="G860" s="353"/>
      <c r="H860" s="353"/>
      <c r="I860" s="353"/>
      <c r="J860" s="354"/>
    </row>
    <row r="861" spans="1:10" x14ac:dyDescent="0.25">
      <c r="A861" s="11"/>
      <c r="B861" s="84"/>
      <c r="C861" s="122"/>
      <c r="D861" s="14" t="s">
        <v>388</v>
      </c>
      <c r="E861" s="176" t="s">
        <v>1780</v>
      </c>
      <c r="F861" s="177" t="s">
        <v>1</v>
      </c>
      <c r="G861" s="90"/>
      <c r="H861" s="104">
        <v>10</v>
      </c>
      <c r="I861" s="17"/>
      <c r="J861" s="97"/>
    </row>
    <row r="862" spans="1:10" ht="15.75" x14ac:dyDescent="0.25">
      <c r="A862" s="19"/>
      <c r="B862" s="119"/>
      <c r="C862" s="353" t="s">
        <v>898</v>
      </c>
      <c r="D862" s="353"/>
      <c r="E862" s="353"/>
      <c r="F862" s="353"/>
      <c r="G862" s="353"/>
      <c r="H862" s="353"/>
      <c r="I862" s="353"/>
      <c r="J862" s="354"/>
    </row>
    <row r="863" spans="1:10" ht="19.5" thickBot="1" x14ac:dyDescent="0.3">
      <c r="A863" s="19"/>
      <c r="B863" s="84"/>
      <c r="C863" s="122"/>
      <c r="D863" s="14" t="s">
        <v>387</v>
      </c>
      <c r="E863" s="176" t="s">
        <v>80</v>
      </c>
      <c r="F863" s="177" t="s">
        <v>1</v>
      </c>
      <c r="G863" s="90"/>
      <c r="H863" s="104">
        <v>10</v>
      </c>
      <c r="I863" s="17"/>
      <c r="J863" s="97"/>
    </row>
    <row r="864" spans="1:10" ht="16.5" thickBot="1" x14ac:dyDescent="0.3">
      <c r="B864" s="357" t="s">
        <v>786</v>
      </c>
      <c r="C864" s="358"/>
      <c r="D864" s="358"/>
      <c r="E864" s="358"/>
      <c r="F864" s="358"/>
      <c r="G864" s="358"/>
      <c r="H864" s="358"/>
      <c r="I864" s="358"/>
      <c r="J864" s="359"/>
    </row>
    <row r="865" spans="1:10" ht="15.75" x14ac:dyDescent="0.25">
      <c r="A865" s="19"/>
      <c r="B865" s="10"/>
      <c r="C865" s="355" t="s">
        <v>906</v>
      </c>
      <c r="D865" s="355"/>
      <c r="E865" s="355"/>
      <c r="F865" s="355"/>
      <c r="G865" s="355"/>
      <c r="H865" s="355"/>
      <c r="I865" s="355"/>
      <c r="J865" s="356"/>
    </row>
    <row r="866" spans="1:10" x14ac:dyDescent="0.25">
      <c r="A866" s="19"/>
      <c r="B866" s="84"/>
      <c r="C866" s="122"/>
      <c r="D866" s="146" t="s">
        <v>389</v>
      </c>
      <c r="E866" s="162" t="s">
        <v>81</v>
      </c>
      <c r="F866" s="164" t="s">
        <v>43</v>
      </c>
      <c r="G866" s="148"/>
      <c r="H866" s="104">
        <v>10</v>
      </c>
      <c r="I866" s="60"/>
      <c r="J866" s="135"/>
    </row>
    <row r="867" spans="1:10" ht="15.75" x14ac:dyDescent="0.25">
      <c r="B867" s="119"/>
      <c r="C867" s="353" t="s">
        <v>899</v>
      </c>
      <c r="D867" s="353"/>
      <c r="E867" s="353"/>
      <c r="F867" s="353"/>
      <c r="G867" s="353"/>
      <c r="H867" s="353"/>
      <c r="I867" s="353"/>
      <c r="J867" s="354"/>
    </row>
    <row r="868" spans="1:10" ht="31.5" x14ac:dyDescent="0.25">
      <c r="A868" s="19"/>
      <c r="B868" s="84"/>
      <c r="C868" s="122"/>
      <c r="D868" s="14" t="s">
        <v>390</v>
      </c>
      <c r="E868" s="176" t="s">
        <v>517</v>
      </c>
      <c r="F868" s="177" t="s">
        <v>43</v>
      </c>
      <c r="G868" s="90"/>
      <c r="H868" s="104">
        <v>10</v>
      </c>
      <c r="I868" s="17"/>
      <c r="J868" s="97"/>
    </row>
    <row r="869" spans="1:10" ht="31.5" x14ac:dyDescent="0.25">
      <c r="B869" s="12"/>
      <c r="C869" s="133"/>
      <c r="D869" s="14" t="s">
        <v>518</v>
      </c>
      <c r="E869" s="178" t="s">
        <v>1781</v>
      </c>
      <c r="F869" s="177" t="s">
        <v>46</v>
      </c>
      <c r="G869" s="90"/>
      <c r="H869" s="78">
        <v>10</v>
      </c>
      <c r="I869" s="17"/>
      <c r="J869" s="97"/>
    </row>
    <row r="870" spans="1:10" ht="31.5" x14ac:dyDescent="0.25">
      <c r="A870" s="19"/>
      <c r="B870" s="12"/>
      <c r="C870" s="133"/>
      <c r="D870" s="14" t="s">
        <v>520</v>
      </c>
      <c r="E870" s="178" t="s">
        <v>522</v>
      </c>
      <c r="F870" s="177" t="s">
        <v>43</v>
      </c>
      <c r="G870" s="90"/>
      <c r="H870" s="78">
        <v>10</v>
      </c>
      <c r="I870" s="17"/>
      <c r="J870" s="97"/>
    </row>
    <row r="871" spans="1:10" x14ac:dyDescent="0.25">
      <c r="A871" s="19"/>
      <c r="B871" s="27"/>
      <c r="C871" s="101"/>
      <c r="D871" s="14" t="s">
        <v>519</v>
      </c>
      <c r="E871" s="184" t="s">
        <v>521</v>
      </c>
      <c r="F871" s="179" t="s">
        <v>43</v>
      </c>
      <c r="G871" s="52"/>
      <c r="H871" s="104">
        <v>10</v>
      </c>
      <c r="I871" s="111"/>
      <c r="J871" s="105"/>
    </row>
    <row r="872" spans="1:10" ht="15.75" x14ac:dyDescent="0.25">
      <c r="A872" s="19"/>
      <c r="B872" s="119"/>
      <c r="C872" s="353" t="s">
        <v>1782</v>
      </c>
      <c r="D872" s="353"/>
      <c r="E872" s="353"/>
      <c r="F872" s="353"/>
      <c r="G872" s="353"/>
      <c r="H872" s="353"/>
      <c r="I872" s="353"/>
      <c r="J872" s="354"/>
    </row>
    <row r="873" spans="1:10" x14ac:dyDescent="0.25">
      <c r="B873" s="84"/>
      <c r="C873" s="122"/>
      <c r="D873" s="146" t="s">
        <v>391</v>
      </c>
      <c r="E873" s="162" t="s">
        <v>1561</v>
      </c>
      <c r="F873" s="164" t="s">
        <v>43</v>
      </c>
      <c r="G873" s="148"/>
      <c r="H873" s="104">
        <v>10</v>
      </c>
      <c r="I873" s="60"/>
      <c r="J873" s="135"/>
    </row>
    <row r="874" spans="1:10" ht="15.75" x14ac:dyDescent="0.25">
      <c r="A874" s="19"/>
      <c r="B874" s="119"/>
      <c r="C874" s="353" t="s">
        <v>900</v>
      </c>
      <c r="D874" s="353"/>
      <c r="E874" s="353"/>
      <c r="F874" s="353"/>
      <c r="G874" s="353"/>
      <c r="H874" s="353"/>
      <c r="I874" s="353"/>
      <c r="J874" s="354"/>
    </row>
    <row r="875" spans="1:10" x14ac:dyDescent="0.25">
      <c r="A875" s="19"/>
      <c r="B875" s="84"/>
      <c r="C875" s="85"/>
      <c r="D875" s="14" t="s">
        <v>392</v>
      </c>
      <c r="E875" s="176" t="s">
        <v>787</v>
      </c>
      <c r="F875" s="177" t="s">
        <v>43</v>
      </c>
      <c r="G875" s="90"/>
      <c r="H875" s="72">
        <v>10</v>
      </c>
      <c r="I875" s="17"/>
      <c r="J875" s="97"/>
    </row>
    <row r="876" spans="1:10" ht="15.75" x14ac:dyDescent="0.25">
      <c r="B876" s="119"/>
      <c r="C876" s="353" t="s">
        <v>901</v>
      </c>
      <c r="D876" s="353"/>
      <c r="E876" s="353"/>
      <c r="F876" s="353"/>
      <c r="G876" s="353"/>
      <c r="H876" s="353"/>
      <c r="I876" s="353"/>
      <c r="J876" s="354"/>
    </row>
    <row r="877" spans="1:10" ht="19.5" thickBot="1" x14ac:dyDescent="0.3">
      <c r="A877" s="19"/>
      <c r="B877" s="84"/>
      <c r="C877" s="85"/>
      <c r="D877" s="14" t="s">
        <v>902</v>
      </c>
      <c r="E877" s="176" t="s">
        <v>82</v>
      </c>
      <c r="F877" s="177" t="s">
        <v>43</v>
      </c>
      <c r="G877" s="90"/>
      <c r="H877" s="72">
        <v>10</v>
      </c>
      <c r="I877" s="17"/>
      <c r="J877" s="97"/>
    </row>
    <row r="878" spans="1:10" ht="16.5" thickBot="1" x14ac:dyDescent="0.3">
      <c r="B878" s="357" t="s">
        <v>788</v>
      </c>
      <c r="C878" s="358"/>
      <c r="D878" s="358"/>
      <c r="E878" s="358"/>
      <c r="F878" s="358"/>
      <c r="G878" s="358"/>
      <c r="H878" s="358"/>
      <c r="I878" s="358"/>
      <c r="J878" s="359"/>
    </row>
    <row r="879" spans="1:10" ht="15.75" x14ac:dyDescent="0.25">
      <c r="A879" s="19"/>
      <c r="B879" s="10"/>
      <c r="C879" s="355" t="s">
        <v>903</v>
      </c>
      <c r="D879" s="355"/>
      <c r="E879" s="355"/>
      <c r="F879" s="355"/>
      <c r="G879" s="355"/>
      <c r="H879" s="355"/>
      <c r="I879" s="355"/>
      <c r="J879" s="356"/>
    </row>
    <row r="880" spans="1:10" x14ac:dyDescent="0.25">
      <c r="A880" s="19"/>
      <c r="B880" s="84"/>
      <c r="C880" s="122"/>
      <c r="D880" s="146" t="s">
        <v>393</v>
      </c>
      <c r="E880" s="162" t="s">
        <v>83</v>
      </c>
      <c r="F880" s="164" t="s">
        <v>43</v>
      </c>
      <c r="G880" s="148"/>
      <c r="H880" s="104">
        <v>10</v>
      </c>
      <c r="I880" s="60"/>
      <c r="J880" s="135"/>
    </row>
    <row r="881" spans="1:10" ht="15.75" x14ac:dyDescent="0.25">
      <c r="B881" s="119"/>
      <c r="C881" s="353" t="s">
        <v>904</v>
      </c>
      <c r="D881" s="353"/>
      <c r="E881" s="353"/>
      <c r="F881" s="353"/>
      <c r="G881" s="353"/>
      <c r="H881" s="353"/>
      <c r="I881" s="353"/>
      <c r="J881" s="354"/>
    </row>
    <row r="882" spans="1:10" x14ac:dyDescent="0.25">
      <c r="B882" s="84"/>
      <c r="C882" s="122"/>
      <c r="D882" s="14" t="s">
        <v>394</v>
      </c>
      <c r="E882" s="176" t="s">
        <v>84</v>
      </c>
      <c r="F882" s="177" t="s">
        <v>45</v>
      </c>
      <c r="G882" s="90"/>
      <c r="H882" s="104">
        <v>10</v>
      </c>
      <c r="I882" s="17"/>
      <c r="J882" s="97"/>
    </row>
    <row r="883" spans="1:10" ht="15.75" x14ac:dyDescent="0.25">
      <c r="A883" s="9"/>
      <c r="B883" s="119"/>
      <c r="C883" s="353" t="s">
        <v>905</v>
      </c>
      <c r="D883" s="353"/>
      <c r="E883" s="353"/>
      <c r="F883" s="353"/>
      <c r="G883" s="353"/>
      <c r="H883" s="353"/>
      <c r="I883" s="353"/>
      <c r="J883" s="354"/>
    </row>
    <row r="884" spans="1:10" ht="31.5" customHeight="1" thickBot="1" x14ac:dyDescent="0.3">
      <c r="A884" s="11"/>
      <c r="B884" s="84"/>
      <c r="C884" s="122"/>
      <c r="D884" s="70" t="s">
        <v>395</v>
      </c>
      <c r="E884" s="162" t="s">
        <v>85</v>
      </c>
      <c r="F884" s="71" t="s">
        <v>1</v>
      </c>
      <c r="G884" s="148"/>
      <c r="H884" s="72">
        <v>10</v>
      </c>
      <c r="I884" s="60"/>
      <c r="J884" s="135"/>
    </row>
    <row r="885" spans="1:10" ht="16.5" thickBot="1" x14ac:dyDescent="0.3">
      <c r="A885" s="19"/>
      <c r="B885" s="357" t="s">
        <v>1515</v>
      </c>
      <c r="C885" s="358"/>
      <c r="D885" s="358"/>
      <c r="E885" s="358"/>
      <c r="F885" s="358"/>
      <c r="G885" s="358"/>
      <c r="H885" s="358"/>
      <c r="I885" s="358"/>
      <c r="J885" s="359"/>
    </row>
    <row r="886" spans="1:10" ht="15.75" x14ac:dyDescent="0.25">
      <c r="A886" s="19"/>
      <c r="B886" s="50"/>
      <c r="C886" s="355" t="s">
        <v>1009</v>
      </c>
      <c r="D886" s="355"/>
      <c r="E886" s="355"/>
      <c r="F886" s="355"/>
      <c r="G886" s="355"/>
      <c r="H886" s="355"/>
      <c r="I886" s="355"/>
      <c r="J886" s="356"/>
    </row>
    <row r="887" spans="1:10" ht="31.5" x14ac:dyDescent="0.25">
      <c r="B887" s="84"/>
      <c r="C887" s="122"/>
      <c r="D887" s="146" t="s">
        <v>396</v>
      </c>
      <c r="E887" s="162" t="s">
        <v>1783</v>
      </c>
      <c r="F887" s="164" t="s">
        <v>1</v>
      </c>
      <c r="G887" s="91" t="s">
        <v>1786</v>
      </c>
      <c r="H887" s="104">
        <v>10</v>
      </c>
      <c r="I887" s="60"/>
      <c r="J887" s="135"/>
    </row>
    <row r="888" spans="1:10" ht="31.5" x14ac:dyDescent="0.25">
      <c r="A888" s="19"/>
      <c r="B888" s="12"/>
      <c r="C888" s="133"/>
      <c r="D888" s="76" t="s">
        <v>397</v>
      </c>
      <c r="E888" s="90" t="s">
        <v>1787</v>
      </c>
      <c r="F888" s="77" t="s">
        <v>0</v>
      </c>
      <c r="G888" s="91" t="s">
        <v>1786</v>
      </c>
      <c r="H888" s="78">
        <v>10</v>
      </c>
      <c r="I888" s="17"/>
      <c r="J888" s="97"/>
    </row>
    <row r="889" spans="1:10" ht="63" x14ac:dyDescent="0.25">
      <c r="B889" s="12"/>
      <c r="C889" s="133"/>
      <c r="D889" s="76" t="s">
        <v>398</v>
      </c>
      <c r="E889" s="90" t="s">
        <v>1784</v>
      </c>
      <c r="F889" s="77" t="s">
        <v>0</v>
      </c>
      <c r="G889" s="91" t="s">
        <v>1785</v>
      </c>
      <c r="H889" s="78">
        <v>10</v>
      </c>
      <c r="I889" s="17"/>
      <c r="J889" s="97"/>
    </row>
    <row r="890" spans="1:10" ht="31.5" x14ac:dyDescent="0.25">
      <c r="A890" s="19"/>
      <c r="B890" s="12"/>
      <c r="C890" s="133"/>
      <c r="D890" s="76" t="s">
        <v>399</v>
      </c>
      <c r="E890" s="90" t="s">
        <v>86</v>
      </c>
      <c r="F890" s="77" t="s">
        <v>1</v>
      </c>
      <c r="G890" s="91" t="s">
        <v>1786</v>
      </c>
      <c r="H890" s="78">
        <v>10</v>
      </c>
      <c r="I890" s="17"/>
      <c r="J890" s="97"/>
    </row>
    <row r="891" spans="1:10" ht="15.75" x14ac:dyDescent="0.25">
      <c r="A891" s="19"/>
      <c r="B891" s="119"/>
      <c r="C891" s="353" t="s">
        <v>1010</v>
      </c>
      <c r="D891" s="353"/>
      <c r="E891" s="353"/>
      <c r="F891" s="353"/>
      <c r="G891" s="353"/>
      <c r="H891" s="353"/>
      <c r="I891" s="353"/>
      <c r="J891" s="354"/>
    </row>
    <row r="892" spans="1:10" ht="47.25" x14ac:dyDescent="0.25">
      <c r="A892" s="19"/>
      <c r="B892" s="84"/>
      <c r="C892" s="85"/>
      <c r="D892" s="70" t="s">
        <v>400</v>
      </c>
      <c r="E892" s="162" t="s">
        <v>1788</v>
      </c>
      <c r="F892" s="71" t="s">
        <v>1</v>
      </c>
      <c r="G892" s="148" t="s">
        <v>1789</v>
      </c>
      <c r="H892" s="72">
        <v>10</v>
      </c>
      <c r="I892" s="60"/>
      <c r="J892" s="135"/>
    </row>
    <row r="893" spans="1:10" ht="63.75" thickBot="1" x14ac:dyDescent="0.3">
      <c r="B893" s="126"/>
      <c r="C893" s="127"/>
      <c r="D893" s="53" t="s">
        <v>401</v>
      </c>
      <c r="E893" s="185" t="s">
        <v>87</v>
      </c>
      <c r="F893" s="186" t="s">
        <v>1</v>
      </c>
      <c r="G893" s="128" t="s">
        <v>1790</v>
      </c>
      <c r="H893" s="81">
        <v>10</v>
      </c>
      <c r="I893" s="55"/>
      <c r="J893" s="187"/>
    </row>
    <row r="894" spans="1:10" x14ac:dyDescent="0.3">
      <c r="A894" s="19"/>
      <c r="H894" s="188"/>
    </row>
    <row r="895" spans="1:10" ht="19.5" thickBot="1" x14ac:dyDescent="0.3">
      <c r="A895" s="19"/>
      <c r="B895" s="360" t="s">
        <v>789</v>
      </c>
      <c r="C895" s="361"/>
      <c r="D895" s="361"/>
      <c r="E895" s="361"/>
      <c r="F895" s="361"/>
      <c r="G895" s="361"/>
      <c r="H895" s="361"/>
      <c r="I895" s="361"/>
      <c r="J895" s="362"/>
    </row>
    <row r="896" spans="1:10" ht="16.5" thickBot="1" x14ac:dyDescent="0.3">
      <c r="A896" s="19"/>
      <c r="B896" s="357" t="s">
        <v>854</v>
      </c>
      <c r="C896" s="358"/>
      <c r="D896" s="358"/>
      <c r="E896" s="358"/>
      <c r="F896" s="358"/>
      <c r="G896" s="358"/>
      <c r="H896" s="358"/>
      <c r="I896" s="358"/>
      <c r="J896" s="359"/>
    </row>
    <row r="897" spans="1:10" ht="15.75" x14ac:dyDescent="0.25">
      <c r="B897" s="10"/>
      <c r="C897" s="355" t="s">
        <v>855</v>
      </c>
      <c r="D897" s="355"/>
      <c r="E897" s="355"/>
      <c r="F897" s="355"/>
      <c r="G897" s="355"/>
      <c r="H897" s="355"/>
      <c r="I897" s="355"/>
      <c r="J897" s="356"/>
    </row>
    <row r="898" spans="1:10" x14ac:dyDescent="0.25">
      <c r="A898" s="19"/>
      <c r="B898" s="84"/>
      <c r="C898" s="122"/>
      <c r="D898" s="102" t="s">
        <v>402</v>
      </c>
      <c r="E898" s="161" t="s">
        <v>112</v>
      </c>
      <c r="F898" s="71" t="s">
        <v>46</v>
      </c>
      <c r="G898" s="148"/>
      <c r="H898" s="104">
        <v>10</v>
      </c>
      <c r="I898" s="60"/>
      <c r="J898" s="124"/>
    </row>
    <row r="899" spans="1:10" x14ac:dyDescent="0.25">
      <c r="A899" s="19"/>
      <c r="B899" s="12"/>
      <c r="C899" s="133"/>
      <c r="D899" s="76" t="s">
        <v>403</v>
      </c>
      <c r="E899" s="134" t="s">
        <v>440</v>
      </c>
      <c r="F899" s="77" t="s">
        <v>46</v>
      </c>
      <c r="G899" s="91"/>
      <c r="H899" s="78">
        <v>10</v>
      </c>
      <c r="I899" s="17"/>
      <c r="J899" s="135"/>
    </row>
    <row r="900" spans="1:10" ht="27.75" customHeight="1" x14ac:dyDescent="0.25">
      <c r="B900" s="12"/>
      <c r="C900" s="133"/>
      <c r="D900" s="76" t="s">
        <v>646</v>
      </c>
      <c r="E900" s="134" t="s">
        <v>858</v>
      </c>
      <c r="F900" s="77" t="s">
        <v>46</v>
      </c>
      <c r="G900" s="91"/>
      <c r="H900" s="78">
        <v>5</v>
      </c>
      <c r="I900" s="17"/>
      <c r="J900" s="135"/>
    </row>
    <row r="901" spans="1:10" ht="27.75" customHeight="1" x14ac:dyDescent="0.25">
      <c r="A901" s="19"/>
      <c r="B901" s="12"/>
      <c r="C901" s="133"/>
      <c r="D901" s="76" t="s">
        <v>647</v>
      </c>
      <c r="E901" s="134" t="s">
        <v>859</v>
      </c>
      <c r="F901" s="77" t="s">
        <v>46</v>
      </c>
      <c r="G901" s="91"/>
      <c r="H901" s="78">
        <v>5</v>
      </c>
      <c r="I901" s="17"/>
      <c r="J901" s="135"/>
    </row>
    <row r="902" spans="1:10" ht="31.5" x14ac:dyDescent="0.25">
      <c r="B902" s="12"/>
      <c r="C902" s="133"/>
      <c r="D902" s="76" t="s">
        <v>404</v>
      </c>
      <c r="E902" s="134" t="s">
        <v>860</v>
      </c>
      <c r="F902" s="77" t="s">
        <v>46</v>
      </c>
      <c r="G902" s="91"/>
      <c r="H902" s="78">
        <v>5</v>
      </c>
      <c r="I902" s="17"/>
      <c r="J902" s="135"/>
    </row>
    <row r="903" spans="1:10" ht="31.5" x14ac:dyDescent="0.25">
      <c r="A903" s="19"/>
      <c r="B903" s="12"/>
      <c r="C903" s="133"/>
      <c r="D903" s="76" t="s">
        <v>405</v>
      </c>
      <c r="E903" s="134" t="s">
        <v>523</v>
      </c>
      <c r="F903" s="77" t="s">
        <v>46</v>
      </c>
      <c r="G903" s="91"/>
      <c r="H903" s="78">
        <v>10</v>
      </c>
      <c r="I903" s="17"/>
      <c r="J903" s="135"/>
    </row>
    <row r="904" spans="1:10" x14ac:dyDescent="0.25">
      <c r="A904" s="19"/>
      <c r="B904" s="12"/>
      <c r="C904" s="133"/>
      <c r="D904" s="76" t="s">
        <v>406</v>
      </c>
      <c r="E904" s="134" t="s">
        <v>524</v>
      </c>
      <c r="F904" s="77" t="s">
        <v>46</v>
      </c>
      <c r="G904" s="91"/>
      <c r="H904" s="78">
        <v>5</v>
      </c>
      <c r="I904" s="17"/>
      <c r="J904" s="135"/>
    </row>
    <row r="905" spans="1:10" x14ac:dyDescent="0.25">
      <c r="A905" s="149"/>
      <c r="B905" s="12"/>
      <c r="C905" s="133"/>
      <c r="D905" s="76" t="s">
        <v>648</v>
      </c>
      <c r="E905" s="134" t="s">
        <v>525</v>
      </c>
      <c r="F905" s="77" t="s">
        <v>46</v>
      </c>
      <c r="G905" s="91"/>
      <c r="H905" s="78">
        <v>5</v>
      </c>
      <c r="I905" s="17"/>
      <c r="J905" s="135"/>
    </row>
    <row r="906" spans="1:10" x14ac:dyDescent="0.25">
      <c r="A906" s="19"/>
      <c r="B906" s="12"/>
      <c r="C906" s="133"/>
      <c r="D906" s="76" t="s">
        <v>407</v>
      </c>
      <c r="E906" s="134" t="s">
        <v>526</v>
      </c>
      <c r="F906" s="77" t="s">
        <v>46</v>
      </c>
      <c r="G906" s="91"/>
      <c r="H906" s="78">
        <v>5</v>
      </c>
      <c r="I906" s="17"/>
      <c r="J906" s="135"/>
    </row>
    <row r="907" spans="1:10" x14ac:dyDescent="0.25">
      <c r="A907" s="11"/>
      <c r="B907" s="12"/>
      <c r="C907" s="133"/>
      <c r="D907" s="76" t="s">
        <v>649</v>
      </c>
      <c r="E907" s="134" t="s">
        <v>527</v>
      </c>
      <c r="F907" s="77" t="s">
        <v>46</v>
      </c>
      <c r="G907" s="91"/>
      <c r="H907" s="78">
        <v>5</v>
      </c>
      <c r="I907" s="17"/>
      <c r="J907" s="135"/>
    </row>
    <row r="908" spans="1:10" x14ac:dyDescent="0.25">
      <c r="A908" s="19"/>
      <c r="B908" s="12"/>
      <c r="C908" s="133"/>
      <c r="D908" s="76" t="s">
        <v>650</v>
      </c>
      <c r="E908" s="134" t="s">
        <v>528</v>
      </c>
      <c r="F908" s="77" t="s">
        <v>46</v>
      </c>
      <c r="G908" s="91"/>
      <c r="H908" s="78">
        <v>5</v>
      </c>
      <c r="I908" s="17"/>
      <c r="J908" s="135"/>
    </row>
    <row r="909" spans="1:10" x14ac:dyDescent="0.25">
      <c r="A909" s="19"/>
      <c r="B909" s="12"/>
      <c r="C909" s="133"/>
      <c r="D909" s="76" t="s">
        <v>651</v>
      </c>
      <c r="E909" s="134" t="s">
        <v>529</v>
      </c>
      <c r="F909" s="77" t="s">
        <v>46</v>
      </c>
      <c r="G909" s="91"/>
      <c r="H909" s="78">
        <v>5</v>
      </c>
      <c r="I909" s="17"/>
      <c r="J909" s="135"/>
    </row>
    <row r="910" spans="1:10" x14ac:dyDescent="0.25">
      <c r="A910" s="19"/>
      <c r="B910" s="12"/>
      <c r="C910" s="133"/>
      <c r="D910" s="76" t="s">
        <v>856</v>
      </c>
      <c r="E910" s="134" t="s">
        <v>530</v>
      </c>
      <c r="F910" s="77" t="s">
        <v>46</v>
      </c>
      <c r="G910" s="91"/>
      <c r="H910" s="78">
        <v>5</v>
      </c>
      <c r="I910" s="17"/>
      <c r="J910" s="135"/>
    </row>
    <row r="911" spans="1:10" ht="19.5" thickBot="1" x14ac:dyDescent="0.3">
      <c r="A911" s="19"/>
      <c r="B911" s="12"/>
      <c r="C911" s="133"/>
      <c r="D911" s="76" t="s">
        <v>857</v>
      </c>
      <c r="E911" s="90" t="s">
        <v>111</v>
      </c>
      <c r="F911" s="103" t="s">
        <v>46</v>
      </c>
      <c r="G911" s="91"/>
      <c r="H911" s="78">
        <v>5</v>
      </c>
      <c r="I911" s="17"/>
      <c r="J911" s="97"/>
    </row>
    <row r="912" spans="1:10" ht="16.5" thickBot="1" x14ac:dyDescent="0.3">
      <c r="A912" s="149"/>
      <c r="B912" s="357" t="s">
        <v>861</v>
      </c>
      <c r="C912" s="358"/>
      <c r="D912" s="358"/>
      <c r="E912" s="358"/>
      <c r="F912" s="358"/>
      <c r="G912" s="358"/>
      <c r="H912" s="358"/>
      <c r="I912" s="358"/>
      <c r="J912" s="359"/>
    </row>
    <row r="913" spans="1:10" ht="15.75" x14ac:dyDescent="0.25">
      <c r="A913" s="19"/>
      <c r="B913" s="10"/>
      <c r="C913" s="355" t="s">
        <v>862</v>
      </c>
      <c r="D913" s="355"/>
      <c r="E913" s="355"/>
      <c r="F913" s="355"/>
      <c r="G913" s="355"/>
      <c r="H913" s="355"/>
      <c r="I913" s="355"/>
      <c r="J913" s="356"/>
    </row>
    <row r="914" spans="1:10" x14ac:dyDescent="0.25">
      <c r="A914" s="149"/>
      <c r="B914" s="84"/>
      <c r="C914" s="122"/>
      <c r="D914" s="146" t="s">
        <v>408</v>
      </c>
      <c r="E914" s="162" t="s">
        <v>531</v>
      </c>
      <c r="F914" s="71" t="s">
        <v>46</v>
      </c>
      <c r="G914" s="148"/>
      <c r="H914" s="104">
        <v>25</v>
      </c>
      <c r="I914" s="60"/>
      <c r="J914" s="135"/>
    </row>
    <row r="915" spans="1:10" ht="31.5" x14ac:dyDescent="0.25">
      <c r="A915" s="11"/>
      <c r="B915" s="132"/>
      <c r="C915" s="133"/>
      <c r="D915" s="76" t="s">
        <v>409</v>
      </c>
      <c r="E915" s="168" t="s">
        <v>1791</v>
      </c>
      <c r="F915" s="181" t="s">
        <v>46</v>
      </c>
      <c r="G915" s="167"/>
      <c r="H915" s="78">
        <v>25</v>
      </c>
      <c r="I915" s="60"/>
      <c r="J915" s="135"/>
    </row>
    <row r="916" spans="1:10" x14ac:dyDescent="0.25">
      <c r="A916" s="19"/>
      <c r="B916" s="12"/>
      <c r="C916" s="13"/>
      <c r="D916" s="14" t="s">
        <v>410</v>
      </c>
      <c r="E916" s="178" t="s">
        <v>532</v>
      </c>
      <c r="F916" s="177" t="s">
        <v>46</v>
      </c>
      <c r="G916" s="90"/>
      <c r="H916" s="175">
        <v>25</v>
      </c>
      <c r="I916" s="17"/>
      <c r="J916" s="97"/>
    </row>
    <row r="917" spans="1:10" ht="48" thickBot="1" x14ac:dyDescent="0.3">
      <c r="A917" s="9"/>
      <c r="B917" s="12"/>
      <c r="C917" s="133"/>
      <c r="D917" s="76" t="s">
        <v>411</v>
      </c>
      <c r="E917" s="178" t="s">
        <v>1792</v>
      </c>
      <c r="F917" s="181" t="s">
        <v>46</v>
      </c>
      <c r="G917" s="90"/>
      <c r="H917" s="78">
        <v>25</v>
      </c>
      <c r="I917" s="17"/>
      <c r="J917" s="97"/>
    </row>
    <row r="918" spans="1:10" ht="16.5" thickBot="1" x14ac:dyDescent="0.3">
      <c r="A918" s="11"/>
      <c r="B918" s="357" t="s">
        <v>863</v>
      </c>
      <c r="C918" s="358"/>
      <c r="D918" s="358"/>
      <c r="E918" s="358"/>
      <c r="F918" s="358"/>
      <c r="G918" s="358"/>
      <c r="H918" s="358"/>
      <c r="I918" s="358"/>
      <c r="J918" s="359"/>
    </row>
    <row r="919" spans="1:10" ht="15.75" x14ac:dyDescent="0.25">
      <c r="A919" s="19"/>
      <c r="B919" s="10"/>
      <c r="C919" s="355" t="s">
        <v>864</v>
      </c>
      <c r="D919" s="355"/>
      <c r="E919" s="355"/>
      <c r="F919" s="355"/>
      <c r="G919" s="355"/>
      <c r="H919" s="355"/>
      <c r="I919" s="355"/>
      <c r="J919" s="356"/>
    </row>
    <row r="920" spans="1:10" ht="31.5" x14ac:dyDescent="0.25">
      <c r="A920" s="11"/>
      <c r="B920" s="84"/>
      <c r="C920" s="122"/>
      <c r="D920" s="189" t="s">
        <v>412</v>
      </c>
      <c r="E920" s="162" t="s">
        <v>533</v>
      </c>
      <c r="F920" s="190" t="s">
        <v>46</v>
      </c>
      <c r="G920" s="91" t="s">
        <v>865</v>
      </c>
      <c r="H920" s="104">
        <v>25</v>
      </c>
      <c r="I920" s="17"/>
      <c r="J920" s="97"/>
    </row>
    <row r="921" spans="1:10" ht="31.5" x14ac:dyDescent="0.25">
      <c r="A921" s="19"/>
      <c r="B921" s="159"/>
      <c r="C921" s="133"/>
      <c r="D921" s="110" t="s">
        <v>413</v>
      </c>
      <c r="E921" s="191" t="s">
        <v>441</v>
      </c>
      <c r="F921" s="179" t="s">
        <v>46</v>
      </c>
      <c r="G921" s="114" t="s">
        <v>109</v>
      </c>
      <c r="H921" s="78">
        <v>25</v>
      </c>
      <c r="I921" s="111"/>
      <c r="J921" s="124"/>
    </row>
    <row r="922" spans="1:10" ht="63" x14ac:dyDescent="0.25">
      <c r="A922" s="19"/>
      <c r="B922" s="20"/>
      <c r="C922" s="98"/>
      <c r="D922" s="76" t="s">
        <v>414</v>
      </c>
      <c r="E922" s="180" t="s">
        <v>88</v>
      </c>
      <c r="F922" s="181" t="s">
        <v>46</v>
      </c>
      <c r="G922" s="51" t="s">
        <v>110</v>
      </c>
      <c r="H922" s="78">
        <v>25</v>
      </c>
      <c r="I922" s="60"/>
      <c r="J922" s="99"/>
    </row>
    <row r="923" spans="1:10" ht="48" thickBot="1" x14ac:dyDescent="0.3">
      <c r="B923" s="12"/>
      <c r="C923" s="133"/>
      <c r="D923" s="102" t="s">
        <v>679</v>
      </c>
      <c r="E923" s="178" t="s">
        <v>89</v>
      </c>
      <c r="F923" s="181" t="s">
        <v>46</v>
      </c>
      <c r="G923" s="90" t="s">
        <v>90</v>
      </c>
      <c r="H923" s="78">
        <v>25</v>
      </c>
      <c r="I923" s="17"/>
      <c r="J923" s="97"/>
    </row>
    <row r="924" spans="1:10" ht="16.5" thickBot="1" x14ac:dyDescent="0.3">
      <c r="A924" s="19"/>
      <c r="B924" s="357" t="s">
        <v>866</v>
      </c>
      <c r="C924" s="358"/>
      <c r="D924" s="358"/>
      <c r="E924" s="358"/>
      <c r="F924" s="358"/>
      <c r="G924" s="358"/>
      <c r="H924" s="358"/>
      <c r="I924" s="358"/>
      <c r="J924" s="359"/>
    </row>
    <row r="925" spans="1:10" ht="15.75" x14ac:dyDescent="0.25">
      <c r="A925" s="11"/>
      <c r="B925" s="50"/>
      <c r="C925" s="355" t="s">
        <v>1516</v>
      </c>
      <c r="D925" s="355"/>
      <c r="E925" s="355"/>
      <c r="F925" s="355"/>
      <c r="G925" s="355"/>
      <c r="H925" s="355"/>
      <c r="I925" s="355"/>
      <c r="J925" s="356"/>
    </row>
    <row r="926" spans="1:10" ht="31.5" x14ac:dyDescent="0.25">
      <c r="A926" s="19"/>
      <c r="B926" s="147"/>
      <c r="C926" s="122"/>
      <c r="D926" s="146" t="s">
        <v>415</v>
      </c>
      <c r="E926" s="169" t="s">
        <v>91</v>
      </c>
      <c r="F926" s="208" t="s">
        <v>46</v>
      </c>
      <c r="G926" s="123" t="s">
        <v>108</v>
      </c>
      <c r="H926" s="104">
        <v>50</v>
      </c>
      <c r="I926" s="111"/>
      <c r="J926" s="124"/>
    </row>
    <row r="927" spans="1:10" ht="15.75" x14ac:dyDescent="0.25">
      <c r="A927" s="19"/>
      <c r="B927" s="119"/>
      <c r="C927" s="353" t="s">
        <v>867</v>
      </c>
      <c r="D927" s="353"/>
      <c r="E927" s="353"/>
      <c r="F927" s="353"/>
      <c r="G927" s="353"/>
      <c r="H927" s="353"/>
      <c r="I927" s="353"/>
      <c r="J927" s="354"/>
    </row>
    <row r="928" spans="1:10" ht="32.25" thickBot="1" x14ac:dyDescent="0.3">
      <c r="B928" s="86"/>
      <c r="C928" s="127"/>
      <c r="D928" s="87" t="s">
        <v>652</v>
      </c>
      <c r="E928" s="209" t="s">
        <v>1793</v>
      </c>
      <c r="F928" s="210" t="s">
        <v>46</v>
      </c>
      <c r="G928" s="129" t="s">
        <v>534</v>
      </c>
      <c r="H928" s="81">
        <v>50</v>
      </c>
      <c r="I928" s="55"/>
      <c r="J928" s="187"/>
    </row>
    <row r="929" spans="1:1" x14ac:dyDescent="0.3">
      <c r="A929" s="11"/>
    </row>
    <row r="930" spans="1:1" x14ac:dyDescent="0.3">
      <c r="A930" s="19"/>
    </row>
    <row r="931" spans="1:1" x14ac:dyDescent="0.3">
      <c r="A931" s="19"/>
    </row>
    <row r="932" spans="1:1" x14ac:dyDescent="0.3">
      <c r="A932" s="19"/>
    </row>
    <row r="935" spans="1:1" x14ac:dyDescent="0.3">
      <c r="A935" s="19"/>
    </row>
    <row r="936" spans="1:1" x14ac:dyDescent="0.3">
      <c r="A936" s="19"/>
    </row>
    <row r="938" spans="1:1" x14ac:dyDescent="0.3">
      <c r="A938" s="9"/>
    </row>
    <row r="939" spans="1:1" x14ac:dyDescent="0.3">
      <c r="A939" s="11"/>
    </row>
    <row r="940" spans="1:1" x14ac:dyDescent="0.3">
      <c r="A940" s="19"/>
    </row>
    <row r="941" spans="1:1" x14ac:dyDescent="0.3">
      <c r="A941" s="9"/>
    </row>
    <row r="942" spans="1:1" x14ac:dyDescent="0.3">
      <c r="A942" s="11"/>
    </row>
    <row r="943" spans="1:1" x14ac:dyDescent="0.3">
      <c r="A943" s="19"/>
    </row>
    <row r="944" spans="1:1" x14ac:dyDescent="0.3">
      <c r="A944" s="9"/>
    </row>
    <row r="945" spans="1:1" x14ac:dyDescent="0.3">
      <c r="A945" s="11"/>
    </row>
    <row r="946" spans="1:1" x14ac:dyDescent="0.3">
      <c r="A946" s="19"/>
    </row>
    <row r="947" spans="1:1" x14ac:dyDescent="0.3">
      <c r="A947" s="11"/>
    </row>
    <row r="948" spans="1:1" x14ac:dyDescent="0.3">
      <c r="A948" s="19"/>
    </row>
    <row r="949" spans="1:1" x14ac:dyDescent="0.3">
      <c r="A949" s="19"/>
    </row>
    <row r="950" spans="1:1" x14ac:dyDescent="0.3">
      <c r="A950" s="9"/>
    </row>
    <row r="951" spans="1:1" x14ac:dyDescent="0.3">
      <c r="A951" s="11"/>
    </row>
    <row r="952" spans="1:1" x14ac:dyDescent="0.3">
      <c r="A952" s="19"/>
    </row>
    <row r="953" spans="1:1" x14ac:dyDescent="0.3">
      <c r="A953" s="19"/>
    </row>
    <row r="954" spans="1:1" x14ac:dyDescent="0.3">
      <c r="A954" s="11"/>
    </row>
    <row r="955" spans="1:1" x14ac:dyDescent="0.3">
      <c r="A955" s="19"/>
    </row>
    <row r="956" spans="1:1" x14ac:dyDescent="0.3">
      <c r="A956" s="19"/>
    </row>
    <row r="958" spans="1:1" x14ac:dyDescent="0.3">
      <c r="A958" s="19"/>
    </row>
    <row r="960" spans="1:1" x14ac:dyDescent="0.3">
      <c r="A960" s="19"/>
    </row>
    <row r="961" spans="1:1" x14ac:dyDescent="0.3">
      <c r="A961" s="19"/>
    </row>
    <row r="963" spans="1:1" x14ac:dyDescent="0.3">
      <c r="A963" s="19"/>
    </row>
    <row r="965" spans="1:1" x14ac:dyDescent="0.3">
      <c r="A965" s="19"/>
    </row>
    <row r="967" spans="1:1" x14ac:dyDescent="0.3">
      <c r="A967" s="19"/>
    </row>
    <row r="969" spans="1:1" x14ac:dyDescent="0.3">
      <c r="A969" s="19"/>
    </row>
    <row r="971" spans="1:1" x14ac:dyDescent="0.3">
      <c r="A971" s="11"/>
    </row>
    <row r="972" spans="1:1" x14ac:dyDescent="0.3">
      <c r="A972" s="19"/>
    </row>
    <row r="973" spans="1:1" x14ac:dyDescent="0.3">
      <c r="A973" s="11"/>
    </row>
    <row r="974" spans="1:1" x14ac:dyDescent="0.3">
      <c r="A974" s="19"/>
    </row>
    <row r="975" spans="1:1" x14ac:dyDescent="0.3">
      <c r="A975" s="9"/>
    </row>
    <row r="976" spans="1:1" x14ac:dyDescent="0.3">
      <c r="A976" s="11"/>
    </row>
    <row r="977" spans="1:1" x14ac:dyDescent="0.3">
      <c r="A977" s="19"/>
    </row>
    <row r="978" spans="1:1" x14ac:dyDescent="0.3">
      <c r="A978" s="19"/>
    </row>
    <row r="979" spans="1:1" x14ac:dyDescent="0.3">
      <c r="A979" s="11"/>
    </row>
    <row r="980" spans="1:1" x14ac:dyDescent="0.3">
      <c r="A980" s="19"/>
    </row>
    <row r="981" spans="1:1" x14ac:dyDescent="0.3">
      <c r="A981" s="11"/>
    </row>
    <row r="982" spans="1:1" x14ac:dyDescent="0.3">
      <c r="A982" s="19"/>
    </row>
    <row r="983" spans="1:1" x14ac:dyDescent="0.3">
      <c r="A983" s="9"/>
    </row>
    <row r="984" spans="1:1" x14ac:dyDescent="0.3">
      <c r="A984" s="11"/>
    </row>
    <row r="985" spans="1:1" x14ac:dyDescent="0.3">
      <c r="A985" s="19"/>
    </row>
    <row r="986" spans="1:1" x14ac:dyDescent="0.3">
      <c r="A986" s="11"/>
    </row>
    <row r="987" spans="1:1" x14ac:dyDescent="0.3">
      <c r="A987" s="19"/>
    </row>
    <row r="988" spans="1:1" x14ac:dyDescent="0.3">
      <c r="A988" s="19"/>
    </row>
    <row r="990" spans="1:1" x14ac:dyDescent="0.3">
      <c r="A990" s="11"/>
    </row>
    <row r="991" spans="1:1" x14ac:dyDescent="0.3">
      <c r="A991" s="19"/>
    </row>
    <row r="992" spans="1:1" x14ac:dyDescent="0.3">
      <c r="A992" s="11"/>
    </row>
    <row r="993" spans="1:1" x14ac:dyDescent="0.3">
      <c r="A993" s="19"/>
    </row>
    <row r="994" spans="1:1" x14ac:dyDescent="0.3">
      <c r="A994" s="11"/>
    </row>
    <row r="995" spans="1:1" x14ac:dyDescent="0.3">
      <c r="A995" s="19"/>
    </row>
    <row r="996" spans="1:1" x14ac:dyDescent="0.3">
      <c r="A996" s="9"/>
    </row>
    <row r="997" spans="1:1" x14ac:dyDescent="0.3">
      <c r="A997" s="9"/>
    </row>
    <row r="998" spans="1:1" x14ac:dyDescent="0.3">
      <c r="A998" s="11"/>
    </row>
    <row r="999" spans="1:1" x14ac:dyDescent="0.3">
      <c r="A999" s="19"/>
    </row>
    <row r="1000" spans="1:1" x14ac:dyDescent="0.3">
      <c r="A1000" s="19"/>
    </row>
    <row r="1001" spans="1:1" x14ac:dyDescent="0.3">
      <c r="A1001" s="11"/>
    </row>
    <row r="1002" spans="1:1" x14ac:dyDescent="0.3">
      <c r="A1002" s="19"/>
    </row>
    <row r="1003" spans="1:1" x14ac:dyDescent="0.3">
      <c r="A1003" s="11"/>
    </row>
    <row r="1004" spans="1:1" x14ac:dyDescent="0.3">
      <c r="A1004" s="19"/>
    </row>
    <row r="1005" spans="1:1" x14ac:dyDescent="0.3">
      <c r="A1005" s="9"/>
    </row>
    <row r="1006" spans="1:1" x14ac:dyDescent="0.3">
      <c r="A1006" s="11"/>
    </row>
    <row r="1007" spans="1:1" x14ac:dyDescent="0.3">
      <c r="A1007" s="19"/>
    </row>
    <row r="1008" spans="1:1" x14ac:dyDescent="0.3">
      <c r="A1008" s="19"/>
    </row>
    <row r="1009" spans="1:1" x14ac:dyDescent="0.3">
      <c r="A1009" s="19"/>
    </row>
    <row r="1010" spans="1:1" x14ac:dyDescent="0.3">
      <c r="A1010" s="19"/>
    </row>
    <row r="1011" spans="1:1" x14ac:dyDescent="0.3">
      <c r="A1011" s="19"/>
    </row>
    <row r="1012" spans="1:1" x14ac:dyDescent="0.3">
      <c r="A1012" s="19"/>
    </row>
    <row r="1013" spans="1:1" x14ac:dyDescent="0.3">
      <c r="A1013" s="19"/>
    </row>
    <row r="1014" spans="1:1" x14ac:dyDescent="0.3">
      <c r="A1014" s="19"/>
    </row>
    <row r="1015" spans="1:1" x14ac:dyDescent="0.3">
      <c r="A1015" s="19"/>
    </row>
    <row r="1016" spans="1:1" x14ac:dyDescent="0.3">
      <c r="A1016" s="19"/>
    </row>
    <row r="1017" spans="1:1" x14ac:dyDescent="0.3">
      <c r="A1017" s="19"/>
    </row>
    <row r="1018" spans="1:1" x14ac:dyDescent="0.3">
      <c r="A1018" s="19"/>
    </row>
    <row r="1019" spans="1:1" x14ac:dyDescent="0.3">
      <c r="A1019" s="19"/>
    </row>
    <row r="1020" spans="1:1" x14ac:dyDescent="0.3">
      <c r="A1020" s="19"/>
    </row>
    <row r="1021" spans="1:1" x14ac:dyDescent="0.3">
      <c r="A1021" s="11"/>
    </row>
    <row r="1022" spans="1:1" x14ac:dyDescent="0.3">
      <c r="A1022" s="19"/>
    </row>
    <row r="1024" spans="1:1" x14ac:dyDescent="0.3">
      <c r="A1024" s="11"/>
    </row>
    <row r="1025" spans="1:1" x14ac:dyDescent="0.3">
      <c r="A1025" s="19"/>
    </row>
    <row r="1026" spans="1:1" x14ac:dyDescent="0.3">
      <c r="A1026" s="19"/>
    </row>
    <row r="1027" spans="1:1" x14ac:dyDescent="0.3">
      <c r="A1027" s="19"/>
    </row>
    <row r="1028" spans="1:1" x14ac:dyDescent="0.3">
      <c r="A1028" s="9"/>
    </row>
    <row r="1029" spans="1:1" x14ac:dyDescent="0.3">
      <c r="A1029" s="11"/>
    </row>
    <row r="1030" spans="1:1" x14ac:dyDescent="0.3">
      <c r="A1030" s="19"/>
    </row>
    <row r="1031" spans="1:1" x14ac:dyDescent="0.3">
      <c r="A1031" s="19"/>
    </row>
    <row r="1032" spans="1:1" x14ac:dyDescent="0.3">
      <c r="A1032" s="19"/>
    </row>
    <row r="1033" spans="1:1" x14ac:dyDescent="0.3">
      <c r="A1033" s="19"/>
    </row>
    <row r="1034" spans="1:1" x14ac:dyDescent="0.3">
      <c r="A1034" s="19"/>
    </row>
    <row r="1035" spans="1:1" x14ac:dyDescent="0.3">
      <c r="A1035" s="19"/>
    </row>
    <row r="1036" spans="1:1" x14ac:dyDescent="0.3">
      <c r="A1036" s="19"/>
    </row>
    <row r="1038" spans="1:1" x14ac:dyDescent="0.3">
      <c r="A1038" s="19"/>
    </row>
    <row r="1039" spans="1:1" x14ac:dyDescent="0.3">
      <c r="A1039" s="19"/>
    </row>
    <row r="1040" spans="1:1" x14ac:dyDescent="0.3">
      <c r="A1040" s="19"/>
    </row>
    <row r="1041" spans="1:1" x14ac:dyDescent="0.3">
      <c r="A1041" s="19"/>
    </row>
    <row r="1042" spans="1:1" x14ac:dyDescent="0.3">
      <c r="A1042" s="19"/>
    </row>
    <row r="1043" spans="1:1" x14ac:dyDescent="0.3">
      <c r="A1043" s="9"/>
    </row>
    <row r="1044" spans="1:1" x14ac:dyDescent="0.3">
      <c r="A1044" s="11"/>
    </row>
    <row r="1045" spans="1:1" x14ac:dyDescent="0.3">
      <c r="A1045" s="19"/>
    </row>
    <row r="1046" spans="1:1" x14ac:dyDescent="0.3">
      <c r="A1046" s="19"/>
    </row>
  </sheetData>
  <sheetProtection algorithmName="SHA-512" hashValue="IU9/PAsDVVtqacdgYbkDzE4cUfncwFrpFq8MLy9z1zDd5vYdXb+TbFBLGKWd1cOU5vzq/oV3S37EiMnsNZ3b9w==" saltValue="ZhpAXKMjTkulfrA8HSYGGg==" spinCount="100000" sheet="1" objects="1" scenarios="1" selectLockedCells="1"/>
  <dataConsolidate/>
  <mergeCells count="238">
    <mergeCell ref="C482:J482"/>
    <mergeCell ref="B484:J484"/>
    <mergeCell ref="C485:J485"/>
    <mergeCell ref="B136:J136"/>
    <mergeCell ref="C137:J137"/>
    <mergeCell ref="C139:J139"/>
    <mergeCell ref="C150:J150"/>
    <mergeCell ref="B154:J154"/>
    <mergeCell ref="C155:J155"/>
    <mergeCell ref="C159:J159"/>
    <mergeCell ref="B168:J168"/>
    <mergeCell ref="C169:J169"/>
    <mergeCell ref="C172:J172"/>
    <mergeCell ref="C174:J174"/>
    <mergeCell ref="C178:J178"/>
    <mergeCell ref="C182:J182"/>
    <mergeCell ref="G183:G192"/>
    <mergeCell ref="B193:J193"/>
    <mergeCell ref="C249:J249"/>
    <mergeCell ref="C458:J458"/>
    <mergeCell ref="C460:J460"/>
    <mergeCell ref="C463:J463"/>
    <mergeCell ref="B466:J466"/>
    <mergeCell ref="C467:J467"/>
    <mergeCell ref="C474:J474"/>
    <mergeCell ref="B476:J476"/>
    <mergeCell ref="C477:J477"/>
    <mergeCell ref="C479:J479"/>
    <mergeCell ref="C405:J405"/>
    <mergeCell ref="C409:J409"/>
    <mergeCell ref="B411:J411"/>
    <mergeCell ref="C412:J412"/>
    <mergeCell ref="C414:J414"/>
    <mergeCell ref="C422:J422"/>
    <mergeCell ref="C453:J453"/>
    <mergeCell ref="C455:J455"/>
    <mergeCell ref="B457:J457"/>
    <mergeCell ref="B10:J10"/>
    <mergeCell ref="C11:J11"/>
    <mergeCell ref="C19:J19"/>
    <mergeCell ref="B23:J23"/>
    <mergeCell ref="C24:J24"/>
    <mergeCell ref="B2:J2"/>
    <mergeCell ref="B3:J3"/>
    <mergeCell ref="B4:J4"/>
    <mergeCell ref="B5:J5"/>
    <mergeCell ref="B8:D8"/>
    <mergeCell ref="B9:J9"/>
    <mergeCell ref="C35:J35"/>
    <mergeCell ref="C50:J50"/>
    <mergeCell ref="C52:J52"/>
    <mergeCell ref="B54:J54"/>
    <mergeCell ref="C55:J55"/>
    <mergeCell ref="B64:J64"/>
    <mergeCell ref="C65:J65"/>
    <mergeCell ref="B38:J38"/>
    <mergeCell ref="B39:J39"/>
    <mergeCell ref="C40:J40"/>
    <mergeCell ref="C46:J46"/>
    <mergeCell ref="C48:J48"/>
    <mergeCell ref="C60:J60"/>
    <mergeCell ref="B99:J99"/>
    <mergeCell ref="C100:J100"/>
    <mergeCell ref="C102:J102"/>
    <mergeCell ref="C109:J109"/>
    <mergeCell ref="C120:J120"/>
    <mergeCell ref="C122:J122"/>
    <mergeCell ref="C68:J68"/>
    <mergeCell ref="C70:J70"/>
    <mergeCell ref="B74:J74"/>
    <mergeCell ref="C75:J75"/>
    <mergeCell ref="C79:J79"/>
    <mergeCell ref="B98:J98"/>
    <mergeCell ref="C72:J72"/>
    <mergeCell ref="C82:J82"/>
    <mergeCell ref="B87:J87"/>
    <mergeCell ref="C88:J88"/>
    <mergeCell ref="C95:J95"/>
    <mergeCell ref="G103:G106"/>
    <mergeCell ref="C124:J124"/>
    <mergeCell ref="C126:J126"/>
    <mergeCell ref="C128:J128"/>
    <mergeCell ref="C194:J194"/>
    <mergeCell ref="C164:J164"/>
    <mergeCell ref="B358:J358"/>
    <mergeCell ref="B359:J359"/>
    <mergeCell ref="C360:J360"/>
    <mergeCell ref="C365:J365"/>
    <mergeCell ref="B490:J490"/>
    <mergeCell ref="B491:J491"/>
    <mergeCell ref="C492:J492"/>
    <mergeCell ref="C267:J267"/>
    <mergeCell ref="B299:J299"/>
    <mergeCell ref="C300:J300"/>
    <mergeCell ref="C315:J315"/>
    <mergeCell ref="C323:J323"/>
    <mergeCell ref="C335:J335"/>
    <mergeCell ref="C342:J342"/>
    <mergeCell ref="C367:J367"/>
    <mergeCell ref="B369:J369"/>
    <mergeCell ref="C370:J370"/>
    <mergeCell ref="C374:J374"/>
    <mergeCell ref="C377:J377"/>
    <mergeCell ref="C381:J381"/>
    <mergeCell ref="C384:J384"/>
    <mergeCell ref="C387:J387"/>
    <mergeCell ref="B489:J489"/>
    <mergeCell ref="C390:J390"/>
    <mergeCell ref="B392:J392"/>
    <mergeCell ref="C393:J393"/>
    <mergeCell ref="C397:J397"/>
    <mergeCell ref="C400:J400"/>
    <mergeCell ref="C517:J517"/>
    <mergeCell ref="C519:J519"/>
    <mergeCell ref="C527:J527"/>
    <mergeCell ref="C529:J529"/>
    <mergeCell ref="B531:J531"/>
    <mergeCell ref="C532:J532"/>
    <mergeCell ref="C495:J495"/>
    <mergeCell ref="C502:J502"/>
    <mergeCell ref="B504:J504"/>
    <mergeCell ref="C505:J505"/>
    <mergeCell ref="C512:J512"/>
    <mergeCell ref="B516:J516"/>
    <mergeCell ref="B549:J549"/>
    <mergeCell ref="C550:J550"/>
    <mergeCell ref="C552:J552"/>
    <mergeCell ref="B557:J557"/>
    <mergeCell ref="C558:J558"/>
    <mergeCell ref="C562:J562"/>
    <mergeCell ref="C535:J535"/>
    <mergeCell ref="C539:J539"/>
    <mergeCell ref="C541:J541"/>
    <mergeCell ref="B544:J544"/>
    <mergeCell ref="C545:J545"/>
    <mergeCell ref="C547:J547"/>
    <mergeCell ref="C581:J581"/>
    <mergeCell ref="C583:J583"/>
    <mergeCell ref="C587:J587"/>
    <mergeCell ref="C590:J590"/>
    <mergeCell ref="B592:J592"/>
    <mergeCell ref="C593:J593"/>
    <mergeCell ref="C565:J565"/>
    <mergeCell ref="C570:J570"/>
    <mergeCell ref="B574:J574"/>
    <mergeCell ref="C575:J575"/>
    <mergeCell ref="C577:J577"/>
    <mergeCell ref="C579:J579"/>
    <mergeCell ref="C614:J614"/>
    <mergeCell ref="C616:J616"/>
    <mergeCell ref="C619:J619"/>
    <mergeCell ref="B627:J627"/>
    <mergeCell ref="C628:J628"/>
    <mergeCell ref="C630:J630"/>
    <mergeCell ref="C599:J599"/>
    <mergeCell ref="C605:J605"/>
    <mergeCell ref="C608:J608"/>
    <mergeCell ref="B610:J610"/>
    <mergeCell ref="C611:J611"/>
    <mergeCell ref="B613:J613"/>
    <mergeCell ref="C648:J648"/>
    <mergeCell ref="C652:J652"/>
    <mergeCell ref="B655:J655"/>
    <mergeCell ref="C656:J656"/>
    <mergeCell ref="C658:J658"/>
    <mergeCell ref="C660:J660"/>
    <mergeCell ref="B632:J632"/>
    <mergeCell ref="C633:J633"/>
    <mergeCell ref="C635:J635"/>
    <mergeCell ref="C641:J641"/>
    <mergeCell ref="B643:J643"/>
    <mergeCell ref="C644:J644"/>
    <mergeCell ref="C674:J674"/>
    <mergeCell ref="B681:J681"/>
    <mergeCell ref="C682:J682"/>
    <mergeCell ref="C693:J693"/>
    <mergeCell ref="C662:J662"/>
    <mergeCell ref="C664:J664"/>
    <mergeCell ref="B667:J667"/>
    <mergeCell ref="B668:J668"/>
    <mergeCell ref="C669:J669"/>
    <mergeCell ref="C671:J671"/>
    <mergeCell ref="C739:J739"/>
    <mergeCell ref="B752:J752"/>
    <mergeCell ref="C753:J753"/>
    <mergeCell ref="C766:J766"/>
    <mergeCell ref="C775:J775"/>
    <mergeCell ref="B696:J696"/>
    <mergeCell ref="C697:J697"/>
    <mergeCell ref="C707:J707"/>
    <mergeCell ref="B710:J710"/>
    <mergeCell ref="C711:J711"/>
    <mergeCell ref="B813:J813"/>
    <mergeCell ref="B814:J814"/>
    <mergeCell ref="C815:J815"/>
    <mergeCell ref="B820:J820"/>
    <mergeCell ref="C821:J821"/>
    <mergeCell ref="B824:J824"/>
    <mergeCell ref="C782:J782"/>
    <mergeCell ref="B792:J792"/>
    <mergeCell ref="C793:J793"/>
    <mergeCell ref="C799:J799"/>
    <mergeCell ref="C807:J807"/>
    <mergeCell ref="C790:J790"/>
    <mergeCell ref="C855:J855"/>
    <mergeCell ref="B857:J857"/>
    <mergeCell ref="C858:J858"/>
    <mergeCell ref="C860:J860"/>
    <mergeCell ref="C862:J862"/>
    <mergeCell ref="B864:J864"/>
    <mergeCell ref="C825:J825"/>
    <mergeCell ref="C829:J829"/>
    <mergeCell ref="B832:J832"/>
    <mergeCell ref="C833:J833"/>
    <mergeCell ref="C836:J836"/>
    <mergeCell ref="C853:J853"/>
    <mergeCell ref="C879:J879"/>
    <mergeCell ref="C881:J881"/>
    <mergeCell ref="C883:J883"/>
    <mergeCell ref="B885:J885"/>
    <mergeCell ref="C886:J886"/>
    <mergeCell ref="C891:J891"/>
    <mergeCell ref="C865:J865"/>
    <mergeCell ref="C867:J867"/>
    <mergeCell ref="C872:J872"/>
    <mergeCell ref="C874:J874"/>
    <mergeCell ref="C876:J876"/>
    <mergeCell ref="B878:J878"/>
    <mergeCell ref="C927:J927"/>
    <mergeCell ref="C919:J919"/>
    <mergeCell ref="B924:J924"/>
    <mergeCell ref="C925:J925"/>
    <mergeCell ref="B895:J895"/>
    <mergeCell ref="B896:J896"/>
    <mergeCell ref="C897:J897"/>
    <mergeCell ref="B912:J912"/>
    <mergeCell ref="C913:J913"/>
    <mergeCell ref="B918:J918"/>
  </mergeCells>
  <dataValidations count="86">
    <dataValidation type="whole" allowBlank="1" showInputMessage="1" showErrorMessage="1" errorTitle="Data Validation Error" error="The value you entered is not valid. Please enter a whole number between 0 - 20" sqref="I36 I170">
      <formula1>0</formula1>
      <formula2>20</formula2>
    </dataValidation>
    <dataValidation type="whole" allowBlank="1" showInputMessage="1" showErrorMessage="1" errorTitle="Data Validation Error" error="The value you entered is not valid. Please enter a whole number between 0 - 1." sqref="I576 I569 I566 I553:I556 I513 I493 I496:I501 I503 I506:I511 I515 I520:I523 I525:I526 I530 I536:I538 I548 I551 I563:I564 I573 I589 I591 I595:I598 I601:I604 I607 I609 I612 I615 I617:I618 I620:I626 I629 I631 I653:I654 I636:I640 I642 I645:I647 I649:I651">
      <formula1>0</formula1>
      <formula2>1</formula2>
    </dataValidation>
    <dataValidation type="whole" allowBlank="1" showInputMessage="1" showErrorMessage="1" errorTitle="Data Validation Error" error="The value you entered is not valid. Please enter a whole number between 0 - 5." sqref="I708:I709 I768:I774 I362 I416:I421 I423:I450 I585:I586">
      <formula1>0</formula1>
      <formula2>5</formula2>
    </dataValidation>
    <dataValidation type="whole" allowBlank="1" showInputMessage="1" showErrorMessage="1" errorTitle="Data Validation Error" error="The value you entered is not valid. Please enter a whole number between 0 - 1." promptTitle="Note:" prompt="Check for that patient demographics like Name, age, Sex, Chief complaint, etc." sqref="I494">
      <formula1>0</formula1>
      <formula2>1</formula2>
    </dataValidation>
    <dataValidation type="whole" allowBlank="1" showInputMessage="1" showErrorMessage="1" errorTitle="Data Validation Error" error="The value you entered is not valid. Please enter a whole number between 0 - 1." promptTitle="Note:" prompt="Show mothers how to breast feed, andd how to maintain lactation even if they could be seperated from their infants." sqref="I514">
      <formula1>0</formula1>
      <formula2>1</formula2>
    </dataValidation>
    <dataValidation type="whole" allowBlank="1" showInputMessage="1" showErrorMessage="1" errorTitle="Data Validation Error" error="The value you entered is not valid. Please enter a whole number between 0 - 1." promptTitle="Note:" prompt="Check  continuity of care is maintained while transferring/ handover the patient. " sqref="I518">
      <formula1>0</formula1>
      <formula2>1</formula2>
    </dataValidation>
    <dataValidation type="whole" allowBlank="1" showInputMessage="1" showErrorMessage="1" errorTitle="Data Validation Error" error="The value you entered is not valid. Please enter a whole number between 0 - 1." promptTitle="Note:" prompt="Check for referral cards filled from lower facilities." sqref="I524">
      <formula1>0</formula1>
      <formula2>1</formula2>
    </dataValidation>
    <dataValidation type="whole" allowBlank="1" showInputMessage="1" showErrorMessage="1" errorTitle="Data Validation Error" error="The value you entered is not valid. Please enter a whole number between 0 - 1." promptTitle="Note:" prompt="Foster the establishment of breast feeding support groups and refer mothers to them on dicharge from the hospital or clinic." sqref="I528">
      <formula1>0</formula1>
      <formula2>1</formula2>
    </dataValidation>
    <dataValidation type="whole" allowBlank="1" showInputMessage="1" showErrorMessage="1" errorTitle="Data Validation Error" error="The value you entered is not valid. Please enter a whole number between 0 - 1." promptTitle="Note:" prompt="Check that treatment charts are updated and drugs given are marked. Corelate it with drugs and doses prescribed." sqref="I533">
      <formula1>0</formula1>
      <formula2>1</formula2>
    </dataValidation>
    <dataValidation type="whole" allowBlank="1" showInputMessage="1" showErrorMessage="1" errorTitle="Data Validation Error" error="The value you entered is not valid. Please enter a whole number between 0 - 1." promptTitle="Note:" prompt="Verbal orders are rechecked before administration( verbal orders should be taken by 2 staff members and signed and reconfirmed with the ordering officer)" sqref="I534">
      <formula1>0</formula1>
      <formula2>1</formula2>
    </dataValidation>
    <dataValidation type="whole" allowBlank="1" showInputMessage="1" showErrorMessage="1" errorTitle="Data Validation Error" error="The value you entered is not valid. Please enter a whole number between 0 - 1." promptTitle="Note:" prompt="Check for nursing note register. Notes are adequately written." sqref="I540">
      <formula1>0</formula1>
      <formula2>1</formula2>
    </dataValidation>
    <dataValidation type="whole" allowBlank="1" showInputMessage="1" showErrorMessage="1" errorTitle="Data Validation Error" error="The value you entered is not valid. Please enter a whole number between 0 - 1." promptTitle="Note:" prompt="Check for TPR chart, Phototherapy chart, any other vital required is monitored" sqref="I542">
      <formula1>0</formula1>
      <formula2>1</formula2>
    </dataValidation>
    <dataValidation type="whole" allowBlank="1" showInputMessage="1" showErrorMessage="1" errorTitle="Data Validation Error" error="The value you entered is not valid. Please enter a whole number between 0 - 1." promptTitle="Note:" prompt="Check for use of cardiac monitor/multi parameter (patients with any form of respiratory support have a pulseoxymeter on continuously)." sqref="I543">
      <formula1>0</formula1>
      <formula2>1</formula2>
    </dataValidation>
    <dataValidation type="whole" allowBlank="1" showInputMessage="1" showErrorMessage="1" errorTitle="Data Validation Error" error="The value you entered is not valid. Please enter a whole number between 0 - 1." promptTitle="Note:" prompt="Check the measure taken to prevent new born theft, sweeping and baby fall." sqref="I546">
      <formula1>0</formula1>
      <formula2>1</formula2>
    </dataValidation>
    <dataValidation type="whole" allowBlank="1" showInputMessage="1" showErrorMessage="1" errorTitle="Data Validation Error" error="The value you entered is not valid. Please enter a whole number between 0 - 1." promptTitle="Note:" prompt="Adrenaline - 1/10,000( 1 in 10 dilution of 1/1000 solution) - 1 vial, Naloxone-1 vial ( 400 up/ml ) , 0.9% N.Saline- preferably 5 ml vial,   8.4% NaHCO3- 2 vials,  10% dextrose- 1 bottle, Distilled water-5 ml vialx 5" sqref="I559">
      <formula1>0</formula1>
      <formula2>1</formula2>
    </dataValidation>
    <dataValidation type="whole" allowBlank="1" showInputMessage="1" showErrorMessage="1" errorTitle="Data Validation Error" error="The value you entered is not valid. Please enter a whole number between 0 - 1." promptTitle="Note:" prompt="Value for maximum doses as per age, weight and diagnosis are available with nursing station and doctor." sqref="I560">
      <formula1>0</formula1>
      <formula2>1</formula2>
    </dataValidation>
    <dataValidation type="whole" allowBlank="1" showInputMessage="1" showErrorMessage="1" errorTitle="Data Validation Error" error="The value you entered is not valid. Please enter a whole number between 0 - 1." promptTitle="Note:" prompt="A system of independent double check before administration, Error prone medical abbreviations are avoided" sqref="I561">
      <formula1>0</formula1>
      <formula2>1</formula2>
    </dataValidation>
    <dataValidation type="whole" allowBlank="1" showInputMessage="1" showErrorMessage="1" errorTitle="Data Validation Error" error="The value you entered is not valid. Please enter a whole number between 0 - 1." promptTitle="Note:" prompt="Check for any open single dose vial with left  over content intended to be used later on." sqref="I567">
      <formula1>0</formula1>
      <formula2>1</formula2>
    </dataValidation>
    <dataValidation type="whole" allowBlank="1" showInputMessage="1" showErrorMessage="1" errorTitle="Data Validation Error" error="The value you entered is not valid. Please enter a whole number between 0 - 1." promptTitle="Note:" prompt="In multi dose vial needle is not left in the septum." sqref="I568">
      <formula1>0</formula1>
      <formula2>1</formula2>
    </dataValidation>
    <dataValidation type="whole" allowBlank="1" showInputMessage="1" showErrorMessage="1" errorTitle="Data Validation Error" error="The value you entered is not valid. Please enter a whole number between 0 - 1." promptTitle="Note:" prompt="Check for calculation chart." sqref="I571">
      <formula1>0</formula1>
      <formula2>1</formula2>
    </dataValidation>
    <dataValidation type="whole" allowBlank="1" showInputMessage="1" showErrorMessage="1" errorTitle="Data Validation Error" error="The value you entered is not valid. Please enter a whole number between 0 - 1." promptTitle="Note:" prompt="Check the nursing staff how they calculate Infusion and monitor it." sqref="I572">
      <formula1>0</formula1>
      <formula2>1</formula2>
    </dataValidation>
    <dataValidation type="whole" allowBlank="1" showInputMessage="1" showErrorMessage="1" errorTitle="Data Validation Error" error="The value you entered is not valid. Please enter a whole number between 0 - 1." promptTitle="Note:" prompt="Treatment prescribed in nursing records." sqref="I578">
      <formula1>0</formula1>
      <formula2>1</formula2>
    </dataValidation>
    <dataValidation type="whole" allowBlank="1" showInputMessage="1" showErrorMessage="1" errorTitle="Data Validation Error" error="The value you entered is not valid. Please enter a whole number between 0 - 1." promptTitle="Note:" prompt="Treatment given is recorded in treatment chart." sqref="I580">
      <formula1>0</formula1>
      <formula2>1</formula2>
    </dataValidation>
    <dataValidation type="whole" allowBlank="1" showInputMessage="1" showErrorMessage="1" errorTitle="Data Validation Error" error="The value you entered is not valid. Please enter a whole number between 0 - 1." promptTitle="Note:" prompt="Mobilization, resuscitation etc." sqref="I582">
      <formula1>0</formula1>
      <formula2>1</formula2>
    </dataValidation>
    <dataValidation type="whole" allowBlank="1" showInputMessage="1" showErrorMessage="1" errorTitle="Data Validation Error" error="The value you entered is not valid. Please enter a whole number between 0 - 1." promptTitle="Note:" prompt="Availability of formats for Treatment Charts, TPR Chart , Intake Output Chart, Community follow up card, BHT, continuation sheet, Discharge card Etc. " sqref="I584">
      <formula1>0</formula1>
      <formula2>1</formula2>
    </dataValidation>
    <dataValidation type="whole" allowBlank="1" showInputMessage="1" showErrorMessage="1" errorTitle="Data Validation Error" error="The value you entered is not valid. Please enter a whole number between 0 - 10." promptTitle="Note:" prompt="General order book (GOB), report book, Admission register, lab register, Admission sheet/ bed head ticket, discharge slip, referral slip, referral in/referral out register, Diet register, Linen register, Drug intend register." sqref="I588">
      <formula1>0</formula1>
      <formula2>10</formula2>
    </dataValidation>
    <dataValidation type="whole" allowBlank="1" showInputMessage="1" showErrorMessage="1" errorTitle="Data Validation Error" error="The value you entered is not valid. Please enter a whole number between 0 - 1." promptTitle="Note:" prompt="Patient is shifted to ward/step down after assessment." sqref="I594">
      <formula1>0</formula1>
      <formula2>1</formula2>
    </dataValidation>
    <dataValidation type="whole" allowBlank="1" showInputMessage="1" showErrorMessage="1" errorTitle="Data Validation Error" error="The value you entered is not valid. Please enter a whole number between 0 - 1." promptTitle="Note:" prompt="See for discharge summary, referral slip provided." sqref="I600">
      <formula1>0</formula1>
      <formula2>1</formula2>
    </dataValidation>
    <dataValidation type="whole" allowBlank="1" showInputMessage="1" showErrorMessage="1" errorTitle="Data Validation Error" error="The value you entered is not valid. Please enter a whole number between 0 - 1." promptTitle="Note:" prompt="For care of new born and breastfeeding, treatment and follow up counselling." sqref="I606">
      <formula1>0</formula1>
      <formula2>1</formula2>
    </dataValidation>
    <dataValidation type="whole" allowBlank="1" showInputMessage="1" showErrorMessage="1" errorTitle="Data Validation Error" error="The value you entered is not valid. Please enter a whole number between 0 - 1." promptTitle="Note:" prompt="If not available than how facility cope with it" sqref="I634">
      <formula1>0</formula1>
      <formula2>1</formula2>
    </dataValidation>
    <dataValidation type="whole" allowBlank="1" showInputMessage="1" showErrorMessage="1" errorTitle="Data Validation Error" error="The value you entered is not valid. Please enter a whole number between 0 - 1." promptTitle="Note:" prompt="zero dose, system of ensuing immunization." sqref="I657">
      <formula1>0</formula1>
      <formula2>1</formula2>
    </dataValidation>
    <dataValidation type="whole" allowBlank="1" showInputMessage="1" showErrorMessage="1" errorTitle="Data Validation Error" error="The value you entered is not valid. Please enter a whole number between 0 - 1." promptTitle="Note:" prompt="Competence testing." sqref="I659 I661 I663">
      <formula1>0</formula1>
      <formula2>1</formula2>
    </dataValidation>
    <dataValidation type="whole" allowBlank="1" showInputMessage="1" showErrorMessage="1" errorTitle="Data Validation Error" error="The value you entered is not valid. Please enter a whole number between 0 - 6." sqref="I665">
      <formula1>0</formula1>
      <formula2>6</formula2>
    </dataValidation>
    <dataValidation type="whole" allowBlank="1" showInputMessage="1" showErrorMessage="1" errorTitle="Data Validation Error" error="The value you entered is not valid. Please enter a whole number between 0 - 10." sqref="I834:I835 I854 I816:I819 I826:I828 I830:I831 I837:I852 I856 I859 I861 I863 I866 I868:I871 I873 I875 I877 I880 I882 I884 I887:I890 I892:I893 I670 I672:I673 I676:I680 I683:I692 I694:I695 I698:I706 I740:I751 I712 I754:I765 I767 I776:I781 I783:I789 I791 I794:I798 I800:I806 I808:I811 I361 I363:I364 I368 I413 I415 I402 I404 I406:I408 I456 I454 I451:I452 I459 I461:I462 I464:I465 I468:I473 I475 I478 I481 I483 I486:I488">
      <formula1>0</formula1>
      <formula2>10</formula2>
    </dataValidation>
    <dataValidation type="whole" allowBlank="1" showInputMessage="1" showErrorMessage="1" errorTitle="Data Validation Error" error="The value you entered is not valid. Please enter a whole number between 0 - 5" sqref="I25:I28 I31 I44 I121 I140:I149 I151:I153 I160:I163 I156:I158 I110:I119 I138 I165:I167 I301:I314 I336:I341 I343:I355 I130:I135">
      <formula1>0</formula1>
      <formula2>5</formula2>
    </dataValidation>
    <dataValidation type="whole" allowBlank="1" showInputMessage="1" showErrorMessage="1" errorTitle="Data Validation Error" error="The value you entered is not valid. Please enter a whole number between 0 - 10" sqref="I20:I22 I18 I29:I30 I32:I33 I41:I43 I45 I47 I123 I173 I125 I295:I298 I103:I108 I171 I175:I177 I179:I181 I318:I319">
      <formula1>0</formula1>
      <formula2>10</formula2>
    </dataValidation>
    <dataValidation type="whole" allowBlank="1" showDropDown="1" showInputMessage="1" showErrorMessage="1" errorTitle="Data Validation Error" error="The value you entered is not valid. Please enter a whole number from 0 to 10" promptTitle="Note: " sqref="I17">
      <formula1>0</formula1>
      <formula2>10</formula2>
    </dataValidation>
    <dataValidation type="list" operator="equal" allowBlank="1" showDropDown="1" showInputMessage="1" showErrorMessage="1" errorTitle="Data Validation Error" error="The value you entered is not valid. Please enter 0, 5 or 10." promptTitle="Note: " prompt="- Non-functioning - 0 marks_x000a_- Funtioning - 5 marks_x000a_- 24*7  functioning - 10 marks" sqref="I12:I16">
      <formula1>"0,5,10"</formula1>
    </dataValidation>
    <dataValidation type="whole" allowBlank="1" showInputMessage="1" showErrorMessage="1" errorTitle="Data Validation Error" error="The value you entered is not valid. Please enter a whole number between 0 - 25" sqref="I34">
      <formula1>0</formula1>
      <formula2>25</formula2>
    </dataValidation>
    <dataValidation type="whole" allowBlank="1" showInputMessage="1" showErrorMessage="1" errorTitle="Data Validation Error" error="The value you entered is not valid. Please enter a whole number between 0 - 10" promptTitle="Note:" prompt="Initiation of breast feeding, pain relief breathing exercises etc." sqref="I49">
      <formula1>0</formula1>
      <formula2>10</formula2>
    </dataValidation>
    <dataValidation type="whole" allowBlank="1" showInputMessage="1" showErrorMessage="1" errorTitle="Data Validation Error" error="The value you entered is not valid. Please enter a whole number between 0 - 10" promptTitle="Note:" sqref="I51 I56:I57 I59 I61:I62 I66:I67 I69 I71 I80:I81 I73 I76:I78 I83:I86 I89:I92 I94 I96 I903 I898:I899">
      <formula1>0</formula1>
      <formula2>10</formula2>
    </dataValidation>
    <dataValidation type="whole" allowBlank="1" showInputMessage="1" showErrorMessage="1" errorTitle="Data Validation Error" error="The value you entered is not valid. Please enter a whole number between 0 - 10" promptTitle="Note:" prompt="Enquiry desk serving both maternity ward and labour" sqref="I53">
      <formula1>0</formula1>
      <formula2>10</formula2>
    </dataValidation>
    <dataValidation type="whole" allowBlank="1" showInputMessage="1" showErrorMessage="1" errorTitle="Data Validation Error" error="The value you entered is not valid. Please enter a whole number between 0 - 25" promptTitle="Note:" sqref="I58 I914:I917">
      <formula1>0</formula1>
      <formula2>25</formula2>
    </dataValidation>
    <dataValidation type="whole" allowBlank="1" showInputMessage="1" showErrorMessage="1" errorTitle="Data Validation Error" error="The value you entered is not valid. Please enter a whole number between 0 - 10" promptTitle="Note:" prompt="If located in the gound floor, give full marks" sqref="I63">
      <formula1>0</formula1>
      <formula2>10</formula2>
    </dataValidation>
    <dataValidation type="whole" allowBlank="1" showInputMessage="1" showErrorMessage="1" errorTitle="Data Validation Error" error="The value you entered is not valid. Please enter a whole number between 0 - 5" promptTitle="Note:" sqref="I900:I902 I904:I911">
      <formula1>0</formula1>
      <formula2>5</formula2>
    </dataValidation>
    <dataValidation type="whole" allowBlank="1" showInputMessage="1" showErrorMessage="1" errorTitle="Data Validation Error" error="The value you entered is not valid. Please enter a whole number between 0 - 25" promptTitle="Note:" prompt="Take 10 BHTs and record no of partograms recorded" sqref="I920">
      <formula1>0</formula1>
      <formula2>25</formula2>
    </dataValidation>
    <dataValidation type="whole" allowBlank="1" showInputMessage="1" showErrorMessage="1" errorTitle="Data Validation Error" error="The value you entered is not valid. Please enter a whole number between 0 - 25" promptTitle="Note:" prompt="No of adverse reactions reported/ Not reported" sqref="I921">
      <formula1>0</formula1>
      <formula2>25</formula2>
    </dataValidation>
    <dataValidation type="whole" allowBlank="1" showInputMessage="1" showErrorMessage="1" errorTitle="Data Validation Error" error="The value you entered is not valid. Please enter a whole number between 0 - 25" promptTitle="Note:" prompt="% of environmental swab culture reported positive( No of cultures positive/ o of cultures negative)" sqref="I922">
      <formula1>0</formula1>
      <formula2>25</formula2>
    </dataValidation>
    <dataValidation type="whole" allowBlank="1" showInputMessage="1" showErrorMessage="1" errorTitle="Data Validation Error" error="The value you entered is not valid. Please enter a whole number between 0 - 25" promptTitle="Note:" prompt="No. of Oxytocin doses used /No. of normal deliveries conducted " sqref="I923">
      <formula1>0</formula1>
      <formula2>25</formula2>
    </dataValidation>
    <dataValidation type="whole" allowBlank="1" showInputMessage="1" showErrorMessage="1" errorTitle="Data Validation Error" error="The value you entered is not valid. Please enter a whole number between 0 - 50" promptTitle="Note:" prompt="Patient satisfaction Questionaire" sqref="I926">
      <formula1>0</formula1>
      <formula2>50</formula2>
    </dataValidation>
    <dataValidation type="whole" allowBlank="1" showInputMessage="1" showErrorMessage="1" errorTitle="Data Validation Error" error="The value you entered is not valid. Please enter a whole number between 0 - 50" promptTitle="Note:" prompt="service provider satisfaction survey" sqref="I928">
      <formula1>0</formula1>
      <formula2>50</formula2>
    </dataValidation>
    <dataValidation type="whole" allowBlank="1" showInputMessage="1" showErrorMessage="1" errorTitle="Data Validation Error" error="The value you entered is not valid. Please enter a whole number between 0 - 20." sqref="I822:I823 I675">
      <formula1>0</formula1>
      <formula2>20</formula2>
    </dataValidation>
    <dataValidation type="whole" allowBlank="1" showInputMessage="1" showErrorMessage="1" errorTitle="Data Validation Error" error="The value you entered is not valid. Please enter a whole number between 0 - 10." promptTitle="Note:" prompt="standard method daily clean with soap and water or Tpol using aclean cloth,Weakly wash with soap and water or T pol" sqref="I713">
      <formula1>0</formula1>
      <formula2>10</formula2>
    </dataValidation>
    <dataValidation type="whole" allowBlank="1" showInputMessage="1" showErrorMessage="1" errorTitle="Data Validation Error" error="The value you entered is not valid. Please enter a whole number between 0 - 10." promptTitle="Note:" prompt="Whenever contaminated wash with soap and water and dry" sqref="I714">
      <formula1>0</formula1>
      <formula2>10</formula2>
    </dataValidation>
    <dataValidation type="whole" allowBlank="1" showInputMessage="1" showErrorMessage="1" errorTitle="Data Validation Error" error="The value you entered is not valid. Please enter a whole number between 0 - 10." promptTitle="Note:" prompt="Wipe with 70% Alcohol" sqref="I715">
      <formula1>0</formula1>
      <formula2>10</formula2>
    </dataValidation>
    <dataValidation type="whole" allowBlank="1" showInputMessage="1" showErrorMessage="1" errorTitle="Data Validation Error" error="The value you entered is not valid. Please enter a whole number between 0 - 10." promptTitle="Note:" sqref="I723 I734:I735 I737:I738">
      <formula1>0</formula1>
      <formula2>10</formula2>
    </dataValidation>
    <dataValidation type="whole" allowBlank="1" showInputMessage="1" showErrorMessage="1" errorTitle="Data Validation Error" error="The value you entered is not valid. Please enter a whole number between 0 - 10." promptTitle="Note:" prompt="For each patient wash with detergent and luke warm water , wipe with 70% alcohol and dry in a rack, Never store dipped in Savlon" sqref="I716">
      <formula1>0</formula1>
      <formula2>10</formula2>
    </dataValidation>
    <dataValidation type="whole" allowBlank="1" showInputMessage="1" showErrorMessage="1" errorTitle="Data Validation Error" error="The value you entered is not valid. Please enter a whole number between 0 - 10." promptTitle="Note:" prompt="Wash at night with detergent and water and dry" sqref="I717 I728">
      <formula1>0</formula1>
      <formula2>10</formula2>
    </dataValidation>
    <dataValidation type="whole" allowBlank="1" showInputMessage="1" showErrorMessage="1" errorTitle="Data Validation Error" error="The value you entered is not valid. Please enter a whole number between 0 - 10." promptTitle="Note:" prompt="Wash with soap and water weekly" sqref="I718">
      <formula1>0</formula1>
      <formula2>10</formula2>
    </dataValidation>
    <dataValidation type="whole" allowBlank="1" showInputMessage="1" showErrorMessage="1" errorTitle="Data Validation Error" error="The value you entered is not valid. Please enter a whole number between 0 - 10." promptTitle="Note:" prompt="Wash with soap and water whenever contaminated" sqref="I719">
      <formula1>0</formula1>
      <formula2>10</formula2>
    </dataValidation>
    <dataValidation type="whole" allowBlank="1" showInputMessage="1" showErrorMessage="1" errorTitle="Data Validation Error" error="The value you entered is not valid. Please enter a whole number between 0 - 10." promptTitle="Note:" prompt="After usage apply Cidex solution ,leave 30 min, clean both inside and outside of the tube  with strile water  and then wash with soap and water and dry wrap in a  GS towel and store" sqref="I720">
      <formula1>0</formula1>
      <formula2>10</formula2>
    </dataValidation>
    <dataValidation type="whole" allowBlank="1" showInputMessage="1" showErrorMessage="1" errorTitle="Data Validation Error" error="The value you entered is not valid. Please enter a whole number between 0 - 10." promptTitle="Note:" prompt="Autoclaved or fill 1% hypochloride solution leave 30 mins ,Wash with soap and water and dry" sqref="I721">
      <formula1>0</formula1>
      <formula2>10</formula2>
    </dataValidation>
    <dataValidation type="whole" allowBlank="1" showInputMessage="1" showErrorMessage="1" errorTitle="Data Validation Error" error="The value you entered is not valid. Please enter a whole number between 0 - 10." promptTitle="Note:" prompt="Wipe with  a clean cloth soaked in soap and water or T pol" sqref="I722 I730:I732">
      <formula1>0</formula1>
      <formula2>10</formula2>
    </dataValidation>
    <dataValidation type="whole" allowBlank="1" showInputMessage="1" showErrorMessage="1" errorTitle="Data Validation Error" error="The value you entered is not valid. Please enter a whole number between 0 - 10." promptTitle="Note:" prompt="Wash with detergent and water" sqref="I724">
      <formula1>0</formula1>
      <formula2>10</formula2>
    </dataValidation>
    <dataValidation type="whole" allowBlank="1" showInputMessage="1" showErrorMessage="1" errorTitle="Data Validation Error" error="The value you entered is not valid. Please enter a whole number between 0 - 10." promptTitle="Note:" prompt="Disassemble including reservoir tube and bag and wash with detergent and water and dry to each patient" sqref="I725">
      <formula1>0</formula1>
      <formula2>10</formula2>
    </dataValidation>
    <dataValidation type="whole" allowBlank="1" showInputMessage="1" showErrorMessage="1" errorTitle="Data Validation Error" error="The value you entered is not valid. Please enter a whole number between 0 - 10." promptTitle="Note:" prompt="Wash with detergent and water dry and wipe 70% alcohol to each patient" sqref="I726:I727">
      <formula1>0</formula1>
      <formula2>10</formula2>
    </dataValidation>
    <dataValidation type="whole" allowBlank="1" showInputMessage="1" showErrorMessage="1" errorTitle="Data Validation Error" error="The value you entered is not valid. Please enter a whole number between 0 - 10." promptTitle="Note:" prompt="Dispoasble if to be used clean with Cidex" sqref="I729">
      <formula1>0</formula1>
      <formula2>10</formula2>
    </dataValidation>
    <dataValidation type="whole" allowBlank="1" showInputMessage="1" showErrorMessage="1" errorTitle="Data Validation Error" error="The value you entered is not valid. Please enter a whole number between 0 - 10." promptTitle="Note:" prompt="Standard Method apply 1% hypochlorite solution or TCL powder, Leave at least 10 mins, All instruments should be steriled" sqref="I733">
      <formula1>0</formula1>
      <formula2>10</formula2>
    </dataValidation>
    <dataValidation type="whole" allowBlank="1" showInputMessage="1" showErrorMessage="1" errorTitle="Data Validation Error" error="The value you entered is not valid. Please enter a whole number between 0 - 10." promptTitle="Note:" prompt="If laundry is available in hospital, no sorting , rinsing or sluicing at Point of use/ Patient care area. When Laudry service is out sourced: Disinfect before handing over to  laundry service" sqref="I736">
      <formula1>0</formula1>
      <formula2>10</formula2>
    </dataValidation>
    <dataValidation type="whole" allowBlank="1" showInputMessage="1" showErrorMessage="1" errorTitle="Data Validation Error" error="The value you entered is not valid. Please enter a whole number between 0 - 10." promptTitle="Note: " prompt="Check for system for recording time of reporting and relieving (Attendance register/ Biometrics etc)" sqref="I480">
      <formula1>0</formula1>
      <formula2>10</formula2>
    </dataValidation>
    <dataValidation type="whole" allowBlank="1" showInputMessage="1" showErrorMessage="1" errorTitle="Error" error="The value you entered is not valid. Please enter a whole number between 0 - 20." promptTitle="Note: " prompt="Ask female staff weather they feel secure at work place" sqref="I410">
      <formula1>0</formula1>
      <formula2>20</formula2>
    </dataValidation>
    <dataValidation type="whole" allowBlank="1" showInputMessage="1" showErrorMessage="1" errorTitle="Error" error="The value you entered is not valid. Please enter a whole number between 0 - 5." sqref="I372:I373 I375:I376 I378:I380 I382:I383 I385:I386 I388:I389 I391 I394:I396 I398">
      <formula1>0</formula1>
      <formula2>5</formula2>
    </dataValidation>
    <dataValidation type="whole" allowBlank="1" showInputMessage="1" showErrorMessage="1" errorTitle="Data Validation Error" error="The value you entered is not valid. Please enter a whole number between 0 - 10." promptTitle="Note: " prompt="Ask the process of calibration for each equipment" sqref="I366">
      <formula1>0</formula1>
      <formula2>10</formula2>
    </dataValidation>
    <dataValidation type="whole" allowBlank="1" showInputMessage="1" showErrorMessage="1" errorTitle="Error" error="The value you entered is not valid. Please enter a whole number between 0 - 20." sqref="I399 I401 I403">
      <formula1>0</formula1>
      <formula2>20</formula2>
    </dataValidation>
    <dataValidation type="whole" allowBlank="1" showInputMessage="1" showErrorMessage="1" errorTitle="Data Validation Error" error="The value you entered is not valid. Please enter a whole number between 0 - 5." promptTitle="Note:" prompt="Check the registers" sqref="I371">
      <formula1>0</formula1>
      <formula2>5</formula2>
    </dataValidation>
    <dataValidation type="whole" allowBlank="1" showInputMessage="1" showErrorMessage="1" errorTitle="Data Validation Error" error="The value you entered is not valid. Please enter a whole number between 0 - 20" promptTitle="Note: " prompt="All the items need to be there to get full marks" sqref="I322">
      <formula1>0</formula1>
      <formula2>20</formula2>
    </dataValidation>
    <dataValidation type="whole" allowBlank="1" showInputMessage="1" showErrorMessage="1" errorTitle="Data Validation Error" error="The value you entered is not valid. Please enter a whole number between 0 - 20" promptTitle="Note: " prompt="Number of delivery sets should be three times the avarge number of deliveries per day " sqref="I321">
      <formula1>0</formula1>
      <formula2>20</formula2>
    </dataValidation>
    <dataValidation type="whole" allowBlank="1" showInputMessage="1" showErrorMessage="1" errorTitle="Data Validation Error" error="The value you entered is not valid. Please enter a whole number between 0 - 10" promptTitle="Note: " prompt="Number of sets should be three times the avarge number of forceps deliveries performed  per day " sqref="I317">
      <formula1>0</formula1>
      <formula2>10</formula2>
    </dataValidation>
    <dataValidation type="whole" allowBlank="1" showInputMessage="1" showErrorMessage="1" errorTitle="Data Validation Error" error="The value you entered is not valid. Please enter a whole number between 0 - 10" promptTitle="Note: " prompt="Number of sets should be three times the avarge number of ARMs performed  per day " sqref="I316">
      <formula1>0</formula1>
      <formula2>10</formula2>
    </dataValidation>
    <dataValidation type="whole" allowBlank="1" showInputMessage="1" showErrorMessage="1" errorTitle="Data Validation Error" error="The value you entered is not valid. Please enter a whole number between 0 - 10" promptTitle="Note: " prompt="Number of sets should be three times the avarge number of repairs  performed  per day " sqref="I320">
      <formula1>0</formula1>
      <formula2>10</formula2>
    </dataValidation>
    <dataValidation type="whole" allowBlank="1" showInputMessage="1" showErrorMessage="1" errorTitle="Data Validation Error" error="The value you entered is not valid. Please enter a whole number between 0 - 10" promptTitle="Note:" prompt="Ask the sister  to fill the training needs assessment tools and calculate the percentages base on the information/Trainning gained last five years hyperlink to a tool(10%- 1mark,20%-2marks………100%-10marks)" sqref="I183:I192">
      <formula1>0</formula1>
      <formula2>10</formula2>
    </dataValidation>
    <dataValidation type="whole" allowBlank="1" showInputMessage="1" showErrorMessage="1" errorTitle="Data Validation Error" error="The value you entered is not valid. Please enter a whole number between 0 - 20" promptTitle="Note: " prompt="Facalities for instrumental delivery" sqref="I129">
      <formula1>0</formula1>
      <formula2>20</formula2>
    </dataValidation>
    <dataValidation type="whole" allowBlank="1" showInputMessage="1" showErrorMessage="1" errorTitle="Data Validation Error" error="The value you entered is not valid. Please enter a whole number between 0 - 20" promptTitle="Note: " prompt="8 delivery beds for a LR with avarage of 10 deliveries per day" sqref="I127">
      <formula1>0</formula1>
      <formula2>20</formula2>
    </dataValidation>
    <dataValidation type="whole" allowBlank="1" showInputMessage="1" showErrorMessage="1" errorTitle="Data Validation Error" error="The value you entered is not valid. Please enter a whole number between 0 - 10" promptTitle="Note: " prompt="For a unit with 300 deliveries per month the area should be at least 314m2 (assess accordingly)" sqref="I101">
      <formula1>0</formula1>
      <formula2>10</formula2>
    </dataValidation>
    <dataValidation type="whole" allowBlank="1" showInputMessage="1" showErrorMessage="1" errorTitle="Data Validation Error" error="The value you entered is not valid. Please enter a whole number between 0 - 3" sqref="I268:I294 I324:I334 I356">
      <formula1>0</formula1>
      <formula2>3</formula2>
    </dataValidation>
    <dataValidation type="whole" allowBlank="1" showInputMessage="1" showErrorMessage="1" errorTitle="Data Validation Error" error="The value you entered is not valid. Please enter a whole number between 0 - 2" sqref="I195:I248 I250:I266">
      <formula1>0</formula1>
      <formula2>2</formula2>
    </dataValidation>
  </dataValidations>
  <pageMargins left="0.7" right="0.7" top="0.75" bottom="0.75" header="0.3" footer="0.3"/>
  <pageSetup orientation="portrait" r:id="rId1"/>
  <headerFooter>
    <oddHeader>&amp;LDraft&amp;C&amp;G&amp;RDraft</oddHeader>
    <oddFooter>&amp;LDraft&amp;CDraft&amp;RDraft</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245"/>
  <sheetViews>
    <sheetView showGridLines="0" showRowColHeaders="0" view="pageLayout" topLeftCell="A28" zoomScaleNormal="106" workbookViewId="0">
      <selection activeCell="D85" sqref="D85:K85"/>
    </sheetView>
  </sheetViews>
  <sheetFormatPr defaultRowHeight="15" x14ac:dyDescent="0.25"/>
  <cols>
    <col min="4" max="10" width="9.140625" customWidth="1"/>
    <col min="11" max="11" width="17.42578125" customWidth="1"/>
    <col min="12" max="12" width="10.7109375" customWidth="1"/>
    <col min="13" max="13" width="10.85546875" customWidth="1"/>
    <col min="14" max="14" width="13.42578125" customWidth="1"/>
    <col min="15" max="15" width="14.85546875" customWidth="1"/>
    <col min="16" max="16" width="11.140625" customWidth="1"/>
  </cols>
  <sheetData>
    <row r="2" spans="2:17" s="1" customFormat="1" ht="31.5" x14ac:dyDescent="0.5">
      <c r="B2" s="395" t="s">
        <v>988</v>
      </c>
      <c r="C2" s="395"/>
      <c r="D2" s="395"/>
      <c r="E2" s="395"/>
      <c r="F2" s="395"/>
      <c r="G2" s="395"/>
      <c r="H2" s="395"/>
      <c r="I2" s="395"/>
      <c r="J2" s="395"/>
      <c r="K2" s="395"/>
      <c r="L2" s="395"/>
      <c r="M2" s="395"/>
      <c r="N2" s="395"/>
      <c r="O2" s="395"/>
      <c r="P2" s="395"/>
    </row>
    <row r="3" spans="2:17" s="1" customFormat="1" ht="31.5" x14ac:dyDescent="0.5">
      <c r="B3" s="407" t="s">
        <v>1008</v>
      </c>
      <c r="C3" s="407"/>
      <c r="D3" s="407"/>
      <c r="E3" s="407"/>
      <c r="F3" s="407"/>
      <c r="G3" s="407"/>
      <c r="H3" s="407"/>
      <c r="I3" s="407"/>
      <c r="J3" s="407"/>
      <c r="K3" s="407"/>
      <c r="L3" s="407"/>
      <c r="M3" s="407"/>
      <c r="N3" s="407"/>
      <c r="O3" s="407"/>
      <c r="P3" s="407"/>
    </row>
    <row r="5" spans="2:17" ht="31.5" x14ac:dyDescent="0.25">
      <c r="B5" s="408" t="s">
        <v>989</v>
      </c>
      <c r="C5" s="408"/>
      <c r="D5" s="408"/>
      <c r="E5" s="408"/>
      <c r="F5" s="408"/>
      <c r="G5" s="408"/>
      <c r="H5" s="408"/>
      <c r="I5" s="408"/>
      <c r="J5" s="408"/>
      <c r="K5" s="408"/>
      <c r="L5" s="217" t="s">
        <v>688</v>
      </c>
      <c r="M5" s="217" t="s">
        <v>990</v>
      </c>
      <c r="N5" s="218" t="s">
        <v>991</v>
      </c>
      <c r="O5" s="218" t="s">
        <v>992</v>
      </c>
      <c r="P5" s="218" t="s">
        <v>993</v>
      </c>
    </row>
    <row r="6" spans="2:17" s="1" customFormat="1" ht="23.25" x14ac:dyDescent="0.25">
      <c r="B6" s="409" t="s">
        <v>690</v>
      </c>
      <c r="C6" s="410"/>
      <c r="D6" s="410"/>
      <c r="E6" s="410"/>
      <c r="F6" s="410"/>
      <c r="G6" s="410"/>
      <c r="H6" s="410"/>
      <c r="I6" s="410"/>
      <c r="J6" s="410"/>
      <c r="K6" s="410"/>
      <c r="L6" s="219">
        <f>SUM(L7,L10)</f>
        <v>210</v>
      </c>
      <c r="M6" s="219">
        <f>SUM(M7,M10)</f>
        <v>0</v>
      </c>
      <c r="N6" s="220">
        <f>M6/L6</f>
        <v>0</v>
      </c>
      <c r="O6" s="221" t="str">
        <f>IF(COUNTIF(O7:O12,"Pending…")&gt;0,"Pending…","Complete")</f>
        <v>Pending…</v>
      </c>
      <c r="P6" s="222" t="str">
        <f>IF(O6="Pending…","",IF(N6&gt;Settings!$D$7,"Excellent",IF(N6&gt;Settings!$D$6,"Good",IF(N6&gt;Settings!$D$5,"Average","Bad"))))</f>
        <v/>
      </c>
    </row>
    <row r="7" spans="2:17" s="9" customFormat="1" ht="18.75" x14ac:dyDescent="0.25">
      <c r="B7" s="223"/>
      <c r="C7" s="411" t="s">
        <v>791</v>
      </c>
      <c r="D7" s="411"/>
      <c r="E7" s="411"/>
      <c r="F7" s="411"/>
      <c r="G7" s="411"/>
      <c r="H7" s="411"/>
      <c r="I7" s="411"/>
      <c r="J7" s="411"/>
      <c r="K7" s="412"/>
      <c r="L7" s="224">
        <f>SUM(L8:L9)</f>
        <v>100</v>
      </c>
      <c r="M7" s="224">
        <f>SUM(M8:M9)</f>
        <v>0</v>
      </c>
      <c r="N7" s="225">
        <f>M7/L7</f>
        <v>0</v>
      </c>
      <c r="O7" s="226" t="str">
        <f>IF(COUNTIF(O8:O9,"Pending…")&gt;0,"Pending…","Complete")</f>
        <v>Pending…</v>
      </c>
      <c r="P7" s="222" t="str">
        <f>IF(O7="Pending…","",IF(N7&gt;Settings!$D$7,"Excellent",IF(N7&gt;Settings!$D$6,"Good",IF(N7&gt;Settings!$D$5,"Average","Bad"))))</f>
        <v/>
      </c>
      <c r="Q7" s="1"/>
    </row>
    <row r="8" spans="2:17" s="11" customFormat="1" ht="18.75" x14ac:dyDescent="0.25">
      <c r="B8" s="106"/>
      <c r="C8" s="242"/>
      <c r="D8" s="381" t="s">
        <v>792</v>
      </c>
      <c r="E8" s="381"/>
      <c r="F8" s="381"/>
      <c r="G8" s="381"/>
      <c r="H8" s="381"/>
      <c r="I8" s="381"/>
      <c r="J8" s="381"/>
      <c r="K8" s="413"/>
      <c r="L8" s="228">
        <f>SUM('Quality Assessment Tool'!H12:H18)</f>
        <v>70</v>
      </c>
      <c r="M8" s="228">
        <f>SUM('Quality Assessment Tool'!I12:I18)</f>
        <v>0</v>
      </c>
      <c r="N8" s="229">
        <f>M8/L8</f>
        <v>0</v>
      </c>
      <c r="O8" s="230" t="str">
        <f>IF(COUNTBLANK('Quality Assessment Tool'!I12:I18)&gt;0,"Pending…","Complete")</f>
        <v>Pending…</v>
      </c>
      <c r="P8" s="222" t="str">
        <f>IF(O8="Pending…","",IF(N8&gt;Settings!$D$7,"Excellent",IF(N8&gt;Settings!$D$6,"Good",IF(N8&gt;Settings!$D$5,"Average","Bad"))))</f>
        <v/>
      </c>
      <c r="Q8" s="1"/>
    </row>
    <row r="9" spans="2:17" s="11" customFormat="1" ht="18.75" x14ac:dyDescent="0.25">
      <c r="B9" s="106"/>
      <c r="C9" s="227"/>
      <c r="D9" s="379" t="s">
        <v>794</v>
      </c>
      <c r="E9" s="379"/>
      <c r="F9" s="379"/>
      <c r="G9" s="379"/>
      <c r="H9" s="379"/>
      <c r="I9" s="379"/>
      <c r="J9" s="379"/>
      <c r="K9" s="414"/>
      <c r="L9" s="228">
        <f>SUM('Quality Assessment Tool'!H20:H22)</f>
        <v>30</v>
      </c>
      <c r="M9" s="228">
        <f>SUM('Quality Assessment Tool'!I20:I22)</f>
        <v>0</v>
      </c>
      <c r="N9" s="229">
        <f>M9/L9</f>
        <v>0</v>
      </c>
      <c r="O9" s="230" t="str">
        <f>IF(COUNTBLANK('Quality Assessment Tool'!I20:I22)&gt;0,"Pending…","Complete")</f>
        <v>Pending…</v>
      </c>
      <c r="P9" s="222" t="str">
        <f>IF(O9="Pending…","",IF(N9&gt;Settings!$D$7,"Excellent",IF(N9&gt;Settings!$D$6,"Good",IF(N9&gt;Settings!$D$5,"Average","Bad"))))</f>
        <v/>
      </c>
      <c r="Q9" s="1"/>
    </row>
    <row r="10" spans="2:17" s="9" customFormat="1" ht="32.1" customHeight="1" x14ac:dyDescent="0.25">
      <c r="B10" s="223"/>
      <c r="C10" s="415" t="s">
        <v>795</v>
      </c>
      <c r="D10" s="415"/>
      <c r="E10" s="415"/>
      <c r="F10" s="415"/>
      <c r="G10" s="415"/>
      <c r="H10" s="415"/>
      <c r="I10" s="415"/>
      <c r="J10" s="415"/>
      <c r="K10" s="416"/>
      <c r="L10" s="224">
        <f>SUM(L11:L12)</f>
        <v>110</v>
      </c>
      <c r="M10" s="224">
        <f>SUM(M11:M12)</f>
        <v>0</v>
      </c>
      <c r="N10" s="225">
        <f>N11</f>
        <v>0</v>
      </c>
      <c r="O10" s="226" t="str">
        <f>IF(COUNTIF(O11:O12,"Pending…")&gt;0,"Pending…","Complete")</f>
        <v>Pending…</v>
      </c>
      <c r="P10" s="222" t="str">
        <f>IF(O10="Pending…","",IF(N10&gt;Settings!$D$7,"Excellent",IF(N10&gt;Settings!$D$6,"Good",IF(N10&gt;Settings!$D$5,"Average","Bad"))))</f>
        <v/>
      </c>
      <c r="Q10" s="1"/>
    </row>
    <row r="11" spans="2:17" s="11" customFormat="1" ht="18.75" x14ac:dyDescent="0.25">
      <c r="B11" s="106"/>
      <c r="C11" s="227"/>
      <c r="D11" s="379" t="s">
        <v>796</v>
      </c>
      <c r="E11" s="379"/>
      <c r="F11" s="379"/>
      <c r="G11" s="379"/>
      <c r="H11" s="379"/>
      <c r="I11" s="379"/>
      <c r="J11" s="379"/>
      <c r="K11" s="414"/>
      <c r="L11" s="228">
        <f>SUM('Quality Assessment Tool'!H25:H34)</f>
        <v>90</v>
      </c>
      <c r="M11" s="228">
        <f>SUM('Quality Assessment Tool'!I25:I34)</f>
        <v>0</v>
      </c>
      <c r="N11" s="229">
        <f>M11/L11</f>
        <v>0</v>
      </c>
      <c r="O11" s="230" t="str">
        <f>IF(COUNTBLANK('Quality Assessment Tool'!I25:I34)&gt;0,"Pending…","Complete")</f>
        <v>Pending…</v>
      </c>
      <c r="P11" s="222" t="str">
        <f>IF(O11="Pending…","",IF(N11&gt;Settings!$D$7,"Excellent",IF(N11&gt;Settings!$D$6,"Good",IF(N11&gt;Settings!$D$5,"Average","Bad"))))</f>
        <v/>
      </c>
      <c r="Q11" s="1"/>
    </row>
    <row r="12" spans="2:17" s="11" customFormat="1" ht="18.75" x14ac:dyDescent="0.25">
      <c r="B12" s="106"/>
      <c r="C12" s="227"/>
      <c r="D12" s="379" t="s">
        <v>799</v>
      </c>
      <c r="E12" s="379"/>
      <c r="F12" s="379"/>
      <c r="G12" s="379"/>
      <c r="H12" s="379"/>
      <c r="I12" s="379"/>
      <c r="J12" s="379"/>
      <c r="K12" s="414"/>
      <c r="L12" s="228">
        <f>SUM('Quality Assessment Tool'!H36)</f>
        <v>20</v>
      </c>
      <c r="M12" s="228">
        <f>SUM('Quality Assessment Tool'!I36)</f>
        <v>0</v>
      </c>
      <c r="N12" s="229">
        <f>M12/L12</f>
        <v>0</v>
      </c>
      <c r="O12" s="230" t="str">
        <f>IF(COUNTBLANK('Quality Assessment Tool'!I36:I36)&gt;0,"Pending…","Complete")</f>
        <v>Pending…</v>
      </c>
      <c r="P12" s="222" t="str">
        <f>IF(O12="Pending…","",IF(N12&gt;Settings!$D$7,"Excellent",IF(N12&gt;Settings!$D$6,"Good",IF(N12&gt;Settings!$D$5,"Average","Bad"))))</f>
        <v/>
      </c>
      <c r="Q12" s="1"/>
    </row>
    <row r="14" spans="2:17" s="1" customFormat="1" ht="23.25" x14ac:dyDescent="0.25">
      <c r="B14" s="409" t="s">
        <v>691</v>
      </c>
      <c r="C14" s="410"/>
      <c r="D14" s="410"/>
      <c r="E14" s="410"/>
      <c r="F14" s="410"/>
      <c r="G14" s="410"/>
      <c r="H14" s="410"/>
      <c r="I14" s="410"/>
      <c r="J14" s="410"/>
      <c r="K14" s="410"/>
      <c r="L14" s="219">
        <f>SUM(L15+L21+L24+L29+L33)</f>
        <v>370</v>
      </c>
      <c r="M14" s="219">
        <f>SUM(M15+M21+M24+M29+M33)</f>
        <v>0</v>
      </c>
      <c r="N14" s="220">
        <f>M14/L14</f>
        <v>0</v>
      </c>
      <c r="O14" s="221" t="str">
        <f>IF(COUNTIF(O15:O36,"Pending…")&gt;0,"Pending…","Complete")</f>
        <v>Pending…</v>
      </c>
      <c r="P14" s="222" t="str">
        <f>IF(O14="Pending…","",IF(N14&gt;Settings!$D$7,"Excellent",IF(N14&gt;Settings!$D$6,"Good",IF(N14&gt;Settings!$D$5,"Average","Bad"))))</f>
        <v/>
      </c>
    </row>
    <row r="15" spans="2:17" s="9" customFormat="1" ht="32.1" customHeight="1" x14ac:dyDescent="0.25">
      <c r="B15" s="223"/>
      <c r="C15" s="415" t="s">
        <v>811</v>
      </c>
      <c r="D15" s="415"/>
      <c r="E15" s="415"/>
      <c r="F15" s="415"/>
      <c r="G15" s="415"/>
      <c r="H15" s="415"/>
      <c r="I15" s="415"/>
      <c r="J15" s="415"/>
      <c r="K15" s="416"/>
      <c r="L15" s="224">
        <f>SUM(L16:L20)</f>
        <v>85</v>
      </c>
      <c r="M15" s="224">
        <f>SUM(M16:M20)</f>
        <v>0</v>
      </c>
      <c r="N15" s="225">
        <f>M15/L15</f>
        <v>0</v>
      </c>
      <c r="O15" s="226" t="str">
        <f>IF(COUNTIF(O16:O20,"Pending…")&gt;0,"Pending…","Complete")</f>
        <v>Pending…</v>
      </c>
      <c r="P15" s="222" t="str">
        <f>IF(O15="Pending…","",IF(N15&gt;Settings!$D$7,"Excellent",IF(N15&gt;Settings!$D$6,"Good",IF(N15&gt;Settings!$D$5,"Average","Bad"))))</f>
        <v/>
      </c>
      <c r="Q15" s="1"/>
    </row>
    <row r="16" spans="2:17" s="11" customFormat="1" ht="18.75" x14ac:dyDescent="0.25">
      <c r="B16" s="106"/>
      <c r="C16" s="227"/>
      <c r="D16" s="379" t="s">
        <v>812</v>
      </c>
      <c r="E16" s="379"/>
      <c r="F16" s="379"/>
      <c r="G16" s="379"/>
      <c r="H16" s="379"/>
      <c r="I16" s="379"/>
      <c r="J16" s="379"/>
      <c r="K16" s="414"/>
      <c r="L16" s="228">
        <f>SUM('Quality Assessment Tool'!H41:H45)</f>
        <v>45</v>
      </c>
      <c r="M16" s="228">
        <f>SUM('Quality Assessment Tool'!I41:I45)</f>
        <v>0</v>
      </c>
      <c r="N16" s="229">
        <f>M16/L16</f>
        <v>0</v>
      </c>
      <c r="O16" s="230" t="str">
        <f>IF(COUNTBLANK('Quality Assessment Tool'!I41:I45)&gt;0,"Pending…","Complete")</f>
        <v>Pending…</v>
      </c>
      <c r="P16" s="222" t="str">
        <f>IF(O16="Pending…","",IF(N16&gt;Settings!$D$7,"Excellent",IF(N16&gt;Settings!$D$6,"Good",IF(N16&gt;Settings!$D$5,"Average","Bad"))))</f>
        <v/>
      </c>
      <c r="Q16" s="1"/>
    </row>
    <row r="17" spans="2:17" s="11" customFormat="1" ht="30" customHeight="1" x14ac:dyDescent="0.25">
      <c r="B17" s="106"/>
      <c r="C17" s="227"/>
      <c r="D17" s="353" t="s">
        <v>814</v>
      </c>
      <c r="E17" s="353"/>
      <c r="F17" s="353"/>
      <c r="G17" s="353"/>
      <c r="H17" s="353"/>
      <c r="I17" s="353"/>
      <c r="J17" s="353"/>
      <c r="K17" s="406"/>
      <c r="L17" s="228">
        <f>SUM('Quality Assessment Tool'!H47)</f>
        <v>10</v>
      </c>
      <c r="M17" s="228">
        <f>SUM('Quality Assessment Tool'!I47)</f>
        <v>0</v>
      </c>
      <c r="N17" s="229">
        <f t="shared" ref="N17:N20" si="0">M17/L17</f>
        <v>0</v>
      </c>
      <c r="O17" s="230" t="str">
        <f>IF(COUNTBLANK('Quality Assessment Tool'!I47:I47)&gt;0,"Pending…","Complete")</f>
        <v>Pending…</v>
      </c>
      <c r="P17" s="222" t="str">
        <f>IF(O17="Pending…","",IF(N17&gt;Settings!$D$7,"Excellent",IF(N17&gt;Settings!$D$6,"Good",IF(N17&gt;Settings!$D$5,"Average","Bad"))))</f>
        <v/>
      </c>
      <c r="Q17" s="1"/>
    </row>
    <row r="18" spans="2:17" s="11" customFormat="1" ht="32.1" customHeight="1" x14ac:dyDescent="0.25">
      <c r="B18" s="106"/>
      <c r="C18" s="227"/>
      <c r="D18" s="353" t="s">
        <v>815</v>
      </c>
      <c r="E18" s="353"/>
      <c r="F18" s="353"/>
      <c r="G18" s="353"/>
      <c r="H18" s="353"/>
      <c r="I18" s="353"/>
      <c r="J18" s="353"/>
      <c r="K18" s="406"/>
      <c r="L18" s="228">
        <f>SUM('Quality Assessment Tool'!H49)</f>
        <v>10</v>
      </c>
      <c r="M18" s="228">
        <f>SUM('Quality Assessment Tool'!I49)</f>
        <v>0</v>
      </c>
      <c r="N18" s="229">
        <f t="shared" si="0"/>
        <v>0</v>
      </c>
      <c r="O18" s="230" t="str">
        <f>IF(COUNTBLANK('Quality Assessment Tool'!I49:I49)&gt;0,"Pending…","Complete")</f>
        <v>Pending…</v>
      </c>
      <c r="P18" s="222" t="str">
        <f>IF(O18="Pending…","",IF(N18&gt;Settings!$D$7,"Excellent",IF(N18&gt;Settings!$D$6,"Good",IF(N18&gt;Settings!$D$5,"Average","Bad"))))</f>
        <v/>
      </c>
      <c r="Q18" s="1"/>
    </row>
    <row r="19" spans="2:17" s="11" customFormat="1" ht="18.75" x14ac:dyDescent="0.25">
      <c r="B19" s="106"/>
      <c r="C19" s="227"/>
      <c r="D19" s="379" t="s">
        <v>816</v>
      </c>
      <c r="E19" s="379"/>
      <c r="F19" s="379"/>
      <c r="G19" s="379"/>
      <c r="H19" s="379"/>
      <c r="I19" s="379"/>
      <c r="J19" s="379"/>
      <c r="K19" s="414"/>
      <c r="L19" s="228">
        <f>SUM('Quality Assessment Tool'!H51)</f>
        <v>10</v>
      </c>
      <c r="M19" s="228">
        <f>SUM('Quality Assessment Tool'!I51)</f>
        <v>0</v>
      </c>
      <c r="N19" s="229">
        <f t="shared" si="0"/>
        <v>0</v>
      </c>
      <c r="O19" s="230" t="str">
        <f>IF(COUNTBLANK('Quality Assessment Tool'!I51:I51)&gt;0,"Pending…","Complete")</f>
        <v>Pending…</v>
      </c>
      <c r="P19" s="222" t="str">
        <f>IF(O19="Pending…","",IF(N19&gt;Settings!$D$7,"Excellent",IF(N19&gt;Settings!$D$6,"Good",IF(N19&gt;Settings!$D$5,"Average","Bad"))))</f>
        <v/>
      </c>
      <c r="Q19" s="1"/>
    </row>
    <row r="20" spans="2:17" s="11" customFormat="1" ht="32.1" customHeight="1" x14ac:dyDescent="0.25">
      <c r="B20" s="106"/>
      <c r="C20" s="227"/>
      <c r="D20" s="353" t="s">
        <v>817</v>
      </c>
      <c r="E20" s="353"/>
      <c r="F20" s="353"/>
      <c r="G20" s="353"/>
      <c r="H20" s="353"/>
      <c r="I20" s="353"/>
      <c r="J20" s="353"/>
      <c r="K20" s="406"/>
      <c r="L20" s="228">
        <f>SUM('Quality Assessment Tool'!H53)</f>
        <v>10</v>
      </c>
      <c r="M20" s="228">
        <f>SUM('Quality Assessment Tool'!I53)</f>
        <v>0</v>
      </c>
      <c r="N20" s="229">
        <f t="shared" si="0"/>
        <v>0</v>
      </c>
      <c r="O20" s="230" t="str">
        <f>IF(COUNTBLANK('Quality Assessment Tool'!I53:I53)&gt;0,"Pending…","Complete")</f>
        <v>Pending…</v>
      </c>
      <c r="P20" s="222" t="str">
        <f>IF(O20="Pending…","",IF(N20&gt;Settings!$D$7,"Excellent",IF(N20&gt;Settings!$D$6,"Good",IF(N20&gt;Settings!$D$5,"Average","Bad"))))</f>
        <v/>
      </c>
      <c r="Q20" s="1"/>
    </row>
    <row r="21" spans="2:17" s="9" customFormat="1" ht="48" customHeight="1" x14ac:dyDescent="0.25">
      <c r="B21" s="223"/>
      <c r="C21" s="415" t="s">
        <v>838</v>
      </c>
      <c r="D21" s="415"/>
      <c r="E21" s="415"/>
      <c r="F21" s="415"/>
      <c r="G21" s="415"/>
      <c r="H21" s="415"/>
      <c r="I21" s="415"/>
      <c r="J21" s="415"/>
      <c r="K21" s="416"/>
      <c r="L21" s="224">
        <f>SUM(L22:L23)</f>
        <v>85</v>
      </c>
      <c r="M21" s="224">
        <f>SUM(M22:M23)</f>
        <v>0</v>
      </c>
      <c r="N21" s="225">
        <f>N22</f>
        <v>0</v>
      </c>
      <c r="O21" s="226" t="str">
        <f>IF(COUNTIF(O22:O23,"Pending…")&gt;0,"Pending…","Complete")</f>
        <v>Pending…</v>
      </c>
      <c r="P21" s="222" t="str">
        <f>IF(O21="Pending…","",IF(N21&gt;Settings!$D$7,"Excellent",IF(N21&gt;Settings!$D$6,"Good",IF(N21&gt;Settings!$D$5,"Average","Bad"))))</f>
        <v/>
      </c>
      <c r="Q21" s="1"/>
    </row>
    <row r="22" spans="2:17" s="11" customFormat="1" ht="18.75" x14ac:dyDescent="0.25">
      <c r="B22" s="106"/>
      <c r="C22" s="227"/>
      <c r="D22" s="379" t="s">
        <v>839</v>
      </c>
      <c r="E22" s="379"/>
      <c r="F22" s="379"/>
      <c r="G22" s="379"/>
      <c r="H22" s="379"/>
      <c r="I22" s="379"/>
      <c r="J22" s="379"/>
      <c r="K22" s="414"/>
      <c r="L22" s="228">
        <f>SUM('Quality Assessment Tool'!H56:H59)</f>
        <v>55</v>
      </c>
      <c r="M22" s="228">
        <f>SUM('Quality Assessment Tool'!I56:I59)</f>
        <v>0</v>
      </c>
      <c r="N22" s="229">
        <f t="shared" ref="N22:N31" si="1">M22/L22</f>
        <v>0</v>
      </c>
      <c r="O22" s="230" t="str">
        <f>IF(COUNTBLANK('Quality Assessment Tool'!I56:I59)&gt;0,"Pending…","Complete")</f>
        <v>Pending…</v>
      </c>
      <c r="P22" s="222" t="str">
        <f>IF(O22="Pending…","",IF(N22&gt;Settings!$D$7,"Excellent",IF(N22&gt;Settings!$D$6,"Good",IF(N22&gt;Settings!$D$5,"Average","Bad"))))</f>
        <v/>
      </c>
      <c r="Q22" s="1"/>
    </row>
    <row r="23" spans="2:17" s="11" customFormat="1" ht="32.1" customHeight="1" x14ac:dyDescent="0.25">
      <c r="B23" s="106"/>
      <c r="C23" s="227"/>
      <c r="D23" s="353" t="s">
        <v>840</v>
      </c>
      <c r="E23" s="353"/>
      <c r="F23" s="353"/>
      <c r="G23" s="353"/>
      <c r="H23" s="353"/>
      <c r="I23" s="353"/>
      <c r="J23" s="353"/>
      <c r="K23" s="406"/>
      <c r="L23" s="228">
        <f>SUM('Quality Assessment Tool'!H61:H63)</f>
        <v>30</v>
      </c>
      <c r="M23" s="228">
        <f>SUM('Quality Assessment Tool'!I61:I63)</f>
        <v>0</v>
      </c>
      <c r="N23" s="229">
        <f t="shared" ref="N23" si="2">M23/L23</f>
        <v>0</v>
      </c>
      <c r="O23" s="230" t="str">
        <f>IF(COUNTBLANK('Quality Assessment Tool'!I62:I63)&gt;0,"Pending…","Complete")</f>
        <v>Pending…</v>
      </c>
      <c r="P23" s="222" t="str">
        <f>IF(O23="Pending…","",IF(N23&gt;Settings!$D$7,"Excellent",IF(N23&gt;Settings!$D$6,"Good",IF(N23&gt;Settings!$D$5,"Average","Bad"))))</f>
        <v/>
      </c>
      <c r="Q23" s="1"/>
    </row>
    <row r="24" spans="2:17" s="9" customFormat="1" ht="32.1" customHeight="1" x14ac:dyDescent="0.25">
      <c r="B24" s="223"/>
      <c r="C24" s="415" t="s">
        <v>841</v>
      </c>
      <c r="D24" s="415"/>
      <c r="E24" s="415"/>
      <c r="F24" s="415"/>
      <c r="G24" s="415"/>
      <c r="H24" s="415"/>
      <c r="I24" s="415"/>
      <c r="J24" s="415"/>
      <c r="K24" s="416"/>
      <c r="L24" s="224">
        <f>SUM(L25:L28)</f>
        <v>50</v>
      </c>
      <c r="M24" s="224">
        <f>SUM(M25:M28)</f>
        <v>0</v>
      </c>
      <c r="N24" s="231">
        <f t="shared" si="1"/>
        <v>0</v>
      </c>
      <c r="O24" s="232" t="str">
        <f>IF(COUNTIF(O25:O28,"Pending…")&gt;0,"Pending…","Complete")</f>
        <v>Pending…</v>
      </c>
      <c r="P24" s="222" t="str">
        <f>IF(O24="Pending…","",IF(N24&gt;Settings!$D$7,"Excellent",IF(N24&gt;Settings!$D$6,"Good",IF(N24&gt;Settings!$D$5,"Average","Bad"))))</f>
        <v/>
      </c>
      <c r="Q24" s="1"/>
    </row>
    <row r="25" spans="2:17" s="11" customFormat="1" ht="18.75" x14ac:dyDescent="0.25">
      <c r="B25" s="106"/>
      <c r="C25" s="227"/>
      <c r="D25" s="353" t="s">
        <v>842</v>
      </c>
      <c r="E25" s="353"/>
      <c r="F25" s="353"/>
      <c r="G25" s="353"/>
      <c r="H25" s="353"/>
      <c r="I25" s="353"/>
      <c r="J25" s="353"/>
      <c r="K25" s="406"/>
      <c r="L25" s="228">
        <f>SUM('Quality Assessment Tool'!H66:H67)</f>
        <v>20</v>
      </c>
      <c r="M25" s="228">
        <f>SUM('Quality Assessment Tool'!I66:I67)</f>
        <v>0</v>
      </c>
      <c r="N25" s="229">
        <f t="shared" si="1"/>
        <v>0</v>
      </c>
      <c r="O25" s="230" t="str">
        <f>IF(COUNTBLANK('Quality Assessment Tool'!I66:I67)&gt;0,"Pending…","Complete")</f>
        <v>Pending…</v>
      </c>
      <c r="P25" s="222" t="str">
        <f>IF(O25="Pending…","",IF(N25&gt;Settings!$D$7,"Excellent",IF(N25&gt;Settings!$D$6,"Good",IF(N25&gt;Settings!$D$5,"Average","Bad"))))</f>
        <v/>
      </c>
      <c r="Q25" s="1"/>
    </row>
    <row r="26" spans="2:17" s="11" customFormat="1" ht="18.75" x14ac:dyDescent="0.25">
      <c r="B26" s="106"/>
      <c r="C26" s="227"/>
      <c r="D26" s="353" t="s">
        <v>843</v>
      </c>
      <c r="E26" s="353"/>
      <c r="F26" s="353"/>
      <c r="G26" s="353"/>
      <c r="H26" s="353"/>
      <c r="I26" s="353"/>
      <c r="J26" s="353"/>
      <c r="K26" s="406"/>
      <c r="L26" s="228">
        <f>SUM('Quality Assessment Tool'!H69)</f>
        <v>10</v>
      </c>
      <c r="M26" s="228">
        <f>SUM('Quality Assessment Tool'!I69)</f>
        <v>0</v>
      </c>
      <c r="N26" s="229">
        <f t="shared" si="1"/>
        <v>0</v>
      </c>
      <c r="O26" s="230" t="str">
        <f>IF(COUNTBLANK('Quality Assessment Tool'!I69:I69)&gt;0,"Pending…","Complete")</f>
        <v>Pending…</v>
      </c>
      <c r="P26" s="222" t="str">
        <f>IF(O26="Pending…","",IF(N26&gt;Settings!$D$7,"Excellent",IF(N26&gt;Settings!$D$6,"Good",IF(N26&gt;Settings!$D$5,"Average","Bad"))))</f>
        <v/>
      </c>
      <c r="Q26" s="1"/>
    </row>
    <row r="27" spans="2:17" s="11" customFormat="1" ht="32.1" customHeight="1" x14ac:dyDescent="0.25">
      <c r="B27" s="106"/>
      <c r="C27" s="227"/>
      <c r="D27" s="353" t="s">
        <v>844</v>
      </c>
      <c r="E27" s="353"/>
      <c r="F27" s="353"/>
      <c r="G27" s="353"/>
      <c r="H27" s="353"/>
      <c r="I27" s="353"/>
      <c r="J27" s="353"/>
      <c r="K27" s="406"/>
      <c r="L27" s="228">
        <f>SUM('Quality Assessment Tool'!H71)</f>
        <v>10</v>
      </c>
      <c r="M27" s="228">
        <f>SUM('Quality Assessment Tool'!I71)</f>
        <v>0</v>
      </c>
      <c r="N27" s="229">
        <f t="shared" si="1"/>
        <v>0</v>
      </c>
      <c r="O27" s="230" t="str">
        <f>IF(COUNTBLANK('Quality Assessment Tool'!I71:I71)&gt;0,"Pending…","Complete")</f>
        <v>Pending…</v>
      </c>
      <c r="P27" s="222" t="str">
        <f>IF(O27="Pending…","",IF(N27&gt;Settings!$D$7,"Excellent",IF(N27&gt;Settings!$D$6,"Good",IF(N27&gt;Settings!$D$5,"Average","Bad"))))</f>
        <v/>
      </c>
      <c r="Q27" s="1"/>
    </row>
    <row r="28" spans="2:17" s="11" customFormat="1" ht="32.1" customHeight="1" x14ac:dyDescent="0.25">
      <c r="B28" s="106"/>
      <c r="C28" s="227"/>
      <c r="D28" s="353" t="s">
        <v>845</v>
      </c>
      <c r="E28" s="353"/>
      <c r="F28" s="353"/>
      <c r="G28" s="353"/>
      <c r="H28" s="353"/>
      <c r="I28" s="353"/>
      <c r="J28" s="353"/>
      <c r="K28" s="406"/>
      <c r="L28" s="228">
        <f>SUM('Quality Assessment Tool'!H73)</f>
        <v>10</v>
      </c>
      <c r="M28" s="228">
        <f>SUM('Quality Assessment Tool'!I73)</f>
        <v>0</v>
      </c>
      <c r="N28" s="229">
        <f t="shared" ref="N28" si="3">M28/L28</f>
        <v>0</v>
      </c>
      <c r="O28" s="230" t="str">
        <f>IF(COUNTBLANK('Quality Assessment Tool'!I73:I73)&gt;0,"Pending…","Complete")</f>
        <v>Pending…</v>
      </c>
      <c r="P28" s="222" t="str">
        <f>IF(O28="Pending…","",IF(N28&gt;Settings!$D$7,"Excellent",IF(N28&gt;Settings!$D$6,"Good",IF(N28&gt;Settings!$D$5,"Average","Bad"))))</f>
        <v/>
      </c>
      <c r="Q28" s="1"/>
    </row>
    <row r="29" spans="2:17" s="9" customFormat="1" ht="48" customHeight="1" x14ac:dyDescent="0.25">
      <c r="B29" s="223"/>
      <c r="C29" s="415" t="s">
        <v>846</v>
      </c>
      <c r="D29" s="415"/>
      <c r="E29" s="415"/>
      <c r="F29" s="415"/>
      <c r="G29" s="415"/>
      <c r="H29" s="415"/>
      <c r="I29" s="415"/>
      <c r="J29" s="415"/>
      <c r="K29" s="416"/>
      <c r="L29" s="224">
        <f>SUM(L30:L32)</f>
        <v>90</v>
      </c>
      <c r="M29" s="224">
        <f>SUM(M30:M32)</f>
        <v>0</v>
      </c>
      <c r="N29" s="225">
        <f t="shared" si="1"/>
        <v>0</v>
      </c>
      <c r="O29" s="232" t="str">
        <f>IF(COUNTIF(O30:O32,"Pending…")&gt;0,"Pending…","Complete")</f>
        <v>Pending…</v>
      </c>
      <c r="P29" s="222" t="str">
        <f>IF(O29="Pending…","",IF(N29&gt;Settings!$D$7,"Excellent",IF(N29&gt;Settings!$D$6,"Good",IF(N29&gt;Settings!$D$5,"Average","Bad"))))</f>
        <v/>
      </c>
      <c r="Q29" s="1"/>
    </row>
    <row r="30" spans="2:17" s="11" customFormat="1" ht="32.1" customHeight="1" x14ac:dyDescent="0.25">
      <c r="B30" s="106"/>
      <c r="C30" s="227"/>
      <c r="D30" s="353" t="s">
        <v>847</v>
      </c>
      <c r="E30" s="353"/>
      <c r="F30" s="353"/>
      <c r="G30" s="353"/>
      <c r="H30" s="353"/>
      <c r="I30" s="353"/>
      <c r="J30" s="353"/>
      <c r="K30" s="406"/>
      <c r="L30" s="228">
        <f>SUM('Quality Assessment Tool'!H76:H78)</f>
        <v>30</v>
      </c>
      <c r="M30" s="228">
        <f>SUM('Quality Assessment Tool'!I76:I78)</f>
        <v>0</v>
      </c>
      <c r="N30" s="229">
        <f t="shared" si="1"/>
        <v>0</v>
      </c>
      <c r="O30" s="230" t="str">
        <f>IF(COUNTBLANK('Quality Assessment Tool'!I76:I78)&gt;0,"Pending…","Complete")</f>
        <v>Pending…</v>
      </c>
      <c r="P30" s="222" t="str">
        <f>IF(O30="Pending…","",IF(N30&gt;Settings!$D$7,"Excellent",IF(N30&gt;Settings!$D$6,"Good",IF(N30&gt;Settings!$D$5,"Average","Bad"))))</f>
        <v/>
      </c>
      <c r="Q30" s="1"/>
    </row>
    <row r="31" spans="2:17" s="11" customFormat="1" ht="32.1" customHeight="1" x14ac:dyDescent="0.25">
      <c r="B31" s="106"/>
      <c r="C31" s="227"/>
      <c r="D31" s="353" t="s">
        <v>848</v>
      </c>
      <c r="E31" s="353"/>
      <c r="F31" s="353"/>
      <c r="G31" s="353"/>
      <c r="H31" s="353"/>
      <c r="I31" s="353"/>
      <c r="J31" s="353"/>
      <c r="K31" s="406"/>
      <c r="L31" s="228">
        <f>SUM('Quality Assessment Tool'!H80:H81)</f>
        <v>20</v>
      </c>
      <c r="M31" s="228">
        <f>SUM('Quality Assessment Tool'!I80:I81)</f>
        <v>0</v>
      </c>
      <c r="N31" s="229">
        <f t="shared" si="1"/>
        <v>0</v>
      </c>
      <c r="O31" s="230" t="str">
        <f>IF(COUNTBLANK('Quality Assessment Tool'!I80:I81)&gt;0,"Pending…","Complete")</f>
        <v>Pending…</v>
      </c>
      <c r="P31" s="222" t="str">
        <f>IF(O31="Pending…","",IF(N31&gt;Settings!$D$7,"Excellent",IF(N31&gt;Settings!$D$6,"Good",IF(N31&gt;Settings!$D$5,"Average","Bad"))))</f>
        <v/>
      </c>
      <c r="Q31" s="1"/>
    </row>
    <row r="32" spans="2:17" s="11" customFormat="1" ht="18.75" x14ac:dyDescent="0.25">
      <c r="B32" s="106"/>
      <c r="C32" s="227"/>
      <c r="D32" s="353" t="s">
        <v>849</v>
      </c>
      <c r="E32" s="353"/>
      <c r="F32" s="353"/>
      <c r="G32" s="353"/>
      <c r="H32" s="353"/>
      <c r="I32" s="353"/>
      <c r="J32" s="353"/>
      <c r="K32" s="406"/>
      <c r="L32" s="228">
        <f>SUM('Quality Assessment Tool'!H83:H86)</f>
        <v>40</v>
      </c>
      <c r="M32" s="228">
        <f>SUM('Quality Assessment Tool'!I83:I86)</f>
        <v>0</v>
      </c>
      <c r="N32" s="229">
        <f t="shared" ref="N32:N35" si="4">M32/L32</f>
        <v>0</v>
      </c>
      <c r="O32" s="230" t="str">
        <f>IF(COUNTBLANK('Quality Assessment Tool'!I83:I86)&gt;0,"Pending…","Complete")</f>
        <v>Pending…</v>
      </c>
      <c r="P32" s="222" t="str">
        <f>IF(O32="Pending…","",IF(N32&gt;Settings!$D$7,"Excellent",IF(N32&gt;Settings!$D$6,"Good",IF(N32&gt;Settings!$D$5,"Average","Bad"))))</f>
        <v/>
      </c>
      <c r="Q32" s="1"/>
    </row>
    <row r="33" spans="1:17" s="9" customFormat="1" ht="32.1" customHeight="1" x14ac:dyDescent="0.25">
      <c r="B33" s="223"/>
      <c r="C33" s="415" t="s">
        <v>850</v>
      </c>
      <c r="D33" s="415"/>
      <c r="E33" s="415"/>
      <c r="F33" s="415"/>
      <c r="G33" s="415"/>
      <c r="H33" s="415"/>
      <c r="I33" s="415"/>
      <c r="J33" s="415"/>
      <c r="K33" s="416"/>
      <c r="L33" s="224">
        <f>SUM(L34:L36)</f>
        <v>60</v>
      </c>
      <c r="M33" s="224">
        <f>SUM(M34:M36)</f>
        <v>0</v>
      </c>
      <c r="N33" s="231">
        <f t="shared" si="4"/>
        <v>0</v>
      </c>
      <c r="O33" s="232" t="str">
        <f>IF(COUNTIF(O34:O36,"Pending…")&gt;0,"Pending…","Complete")</f>
        <v>Pending…</v>
      </c>
      <c r="P33" s="222" t="str">
        <f>IF(O33="Pending…","",IF(N33&gt;Settings!$D$7,"Excellent",IF(N33&gt;Settings!$D$6,"Good",IF(N33&gt;Settings!$D$5,"Average","Bad"))))</f>
        <v/>
      </c>
      <c r="Q33" s="1"/>
    </row>
    <row r="34" spans="1:17" s="11" customFormat="1" ht="32.1" customHeight="1" x14ac:dyDescent="0.25">
      <c r="B34" s="106"/>
      <c r="C34" s="227"/>
      <c r="D34" s="353" t="s">
        <v>851</v>
      </c>
      <c r="E34" s="353"/>
      <c r="F34" s="353"/>
      <c r="G34" s="353"/>
      <c r="H34" s="353"/>
      <c r="I34" s="353"/>
      <c r="J34" s="353"/>
      <c r="K34" s="406"/>
      <c r="L34" s="228">
        <f>SUM('Quality Assessment Tool'!H89:H92)</f>
        <v>40</v>
      </c>
      <c r="M34" s="228">
        <f>SUM('Quality Assessment Tool'!I89:I92)</f>
        <v>0</v>
      </c>
      <c r="N34" s="229">
        <f t="shared" si="4"/>
        <v>0</v>
      </c>
      <c r="O34" s="230" t="str">
        <f>IF(COUNTBLANK('Quality Assessment Tool'!I89:I92)&gt;0,"Pending…","Complete")</f>
        <v>Pending…</v>
      </c>
      <c r="P34" s="222" t="str">
        <f>IF(O34="Pending…","",IF(N34&gt;Settings!$D$7,"Excellent",IF(N34&gt;Settings!$D$6,"Good",IF(N34&gt;Settings!$D$5,"Average","Bad"))))</f>
        <v/>
      </c>
      <c r="Q34" s="1"/>
    </row>
    <row r="35" spans="1:17" s="11" customFormat="1" ht="32.1" customHeight="1" x14ac:dyDescent="0.25">
      <c r="B35" s="106"/>
      <c r="C35" s="227"/>
      <c r="D35" s="353" t="s">
        <v>852</v>
      </c>
      <c r="E35" s="353"/>
      <c r="F35" s="353"/>
      <c r="G35" s="353"/>
      <c r="H35" s="353"/>
      <c r="I35" s="353"/>
      <c r="J35" s="353"/>
      <c r="K35" s="406"/>
      <c r="L35" s="228">
        <f>SUM('Quality Assessment Tool'!H94)</f>
        <v>10</v>
      </c>
      <c r="M35" s="228">
        <f>SUM('Quality Assessment Tool'!I94)</f>
        <v>0</v>
      </c>
      <c r="N35" s="229">
        <f t="shared" si="4"/>
        <v>0</v>
      </c>
      <c r="O35" s="230" t="str">
        <f>IF(COUNTBLANK('Quality Assessment Tool'!I94:I94)&gt;0,"Pending…","Complete")</f>
        <v>Pending…</v>
      </c>
      <c r="P35" s="222" t="str">
        <f>IF(O35="Pending…","",IF(N35&gt;Settings!$D$7,"Excellent",IF(N35&gt;Settings!$D$6,"Good",IF(N35&gt;Settings!$D$5,"Average","Bad"))))</f>
        <v/>
      </c>
      <c r="Q35" s="1"/>
    </row>
    <row r="36" spans="1:17" s="11" customFormat="1" ht="32.1" customHeight="1" x14ac:dyDescent="0.25">
      <c r="B36" s="106"/>
      <c r="C36" s="227"/>
      <c r="D36" s="353" t="s">
        <v>853</v>
      </c>
      <c r="E36" s="353"/>
      <c r="F36" s="353"/>
      <c r="G36" s="353"/>
      <c r="H36" s="353"/>
      <c r="I36" s="353"/>
      <c r="J36" s="353"/>
      <c r="K36" s="406"/>
      <c r="L36" s="228">
        <f>SUM('Quality Assessment Tool'!H96)</f>
        <v>10</v>
      </c>
      <c r="M36" s="228">
        <f>SUM('Quality Assessment Tool'!I96)</f>
        <v>0</v>
      </c>
      <c r="N36" s="229">
        <f t="shared" ref="N36" si="5">M36/L36</f>
        <v>0</v>
      </c>
      <c r="O36" s="230" t="str">
        <f>IF(COUNTBLANK('Quality Assessment Tool'!I96:I96)&gt;0,"Pending…","Complete")</f>
        <v>Pending…</v>
      </c>
      <c r="P36" s="222" t="str">
        <f>IF(O36="Pending…","",IF(N36&gt;Settings!$D$7,"Excellent",IF(N36&gt;Settings!$D$6,"Good",IF(N36&gt;Settings!$D$5,"Average","Bad"))))</f>
        <v/>
      </c>
      <c r="Q36" s="1"/>
    </row>
    <row r="38" spans="1:17" s="1" customFormat="1" ht="23.25" x14ac:dyDescent="0.25">
      <c r="B38" s="409" t="s">
        <v>692</v>
      </c>
      <c r="C38" s="410"/>
      <c r="D38" s="410"/>
      <c r="E38" s="410"/>
      <c r="F38" s="410"/>
      <c r="G38" s="410"/>
      <c r="H38" s="410"/>
      <c r="I38" s="410"/>
      <c r="J38" s="410"/>
      <c r="K38" s="410"/>
      <c r="L38" s="219">
        <f>SUM(L39,L48,L52,L56,L62,L66)</f>
        <v>1089</v>
      </c>
      <c r="M38" s="219">
        <f>SUM(M39,M48,M52,M56,M62,M66)</f>
        <v>0</v>
      </c>
      <c r="N38" s="220">
        <f>M38/L38</f>
        <v>0</v>
      </c>
      <c r="O38" s="221" t="str">
        <f>IF(COUNTIF(O39:O71,"Pending…")&gt;0,"Pending…","Complete")</f>
        <v>Pending…</v>
      </c>
      <c r="P38" s="222" t="str">
        <f>IF(O38="Pending…","",IF(N38&gt;Settings!$D$7,"Excellent",IF(N38&gt;Settings!$D$6,"Good",IF(N38&gt;Settings!$D$5,"Average","Bad"))))</f>
        <v/>
      </c>
    </row>
    <row r="39" spans="1:17" s="9" customFormat="1" ht="32.1" customHeight="1" x14ac:dyDescent="0.25">
      <c r="B39" s="223"/>
      <c r="C39" s="417" t="s">
        <v>693</v>
      </c>
      <c r="D39" s="417"/>
      <c r="E39" s="417"/>
      <c r="F39" s="417"/>
      <c r="G39" s="417"/>
      <c r="H39" s="417"/>
      <c r="I39" s="417"/>
      <c r="J39" s="417"/>
      <c r="K39" s="418"/>
      <c r="L39" s="224">
        <f>SUM(L40:L47)</f>
        <v>215</v>
      </c>
      <c r="M39" s="224">
        <f>SUM(M40:M47)</f>
        <v>0</v>
      </c>
      <c r="N39" s="225">
        <f>M39/L39</f>
        <v>0</v>
      </c>
      <c r="O39" s="226" t="str">
        <f>IF(COUNTIF(O40:O71,"Pending…")&gt;0,"Pending…","Complete")</f>
        <v>Pending…</v>
      </c>
      <c r="P39" s="222" t="str">
        <f>IF(O39="Pending…","",IF(N39&gt;Settings!$D$7,"Excellent",IF(N39&gt;Settings!$D$6,"Good",IF(N39&gt;Settings!$D$5,"Average","Bad"))))</f>
        <v/>
      </c>
      <c r="Q39" s="1"/>
    </row>
    <row r="40" spans="1:17" s="11" customFormat="1" ht="18.75" x14ac:dyDescent="0.25">
      <c r="B40" s="106"/>
      <c r="C40" s="227"/>
      <c r="D40" s="379" t="s">
        <v>818</v>
      </c>
      <c r="E40" s="379"/>
      <c r="F40" s="379"/>
      <c r="G40" s="379"/>
      <c r="H40" s="379"/>
      <c r="I40" s="379"/>
      <c r="J40" s="379"/>
      <c r="K40" s="414"/>
      <c r="L40" s="228">
        <f>SUM('Quality Assessment Tool'!H101)</f>
        <v>10</v>
      </c>
      <c r="M40" s="228">
        <f>SUM('Quality Assessment Tool'!I101)</f>
        <v>0</v>
      </c>
      <c r="N40" s="229">
        <f>M40/L40</f>
        <v>0</v>
      </c>
      <c r="O40" s="230" t="str">
        <f>IF(COUNTBLANK('Quality Assessment Tool'!I101:I101)&gt;0,"Pending…","Complete")</f>
        <v>Pending…</v>
      </c>
      <c r="P40" s="222" t="str">
        <f>IF(O40="Pending…","",IF(N40&gt;Settings!$D$7,"Excellent",IF(N40&gt;Settings!$D$6,"Good",IF(N40&gt;Settings!$D$5,"Average","Bad"))))</f>
        <v/>
      </c>
      <c r="Q40" s="1"/>
    </row>
    <row r="41" spans="1:17" s="11" customFormat="1" ht="32.1" customHeight="1" x14ac:dyDescent="0.25">
      <c r="B41" s="106"/>
      <c r="C41" s="227"/>
      <c r="D41" s="353" t="s">
        <v>826</v>
      </c>
      <c r="E41" s="353"/>
      <c r="F41" s="353"/>
      <c r="G41" s="353"/>
      <c r="H41" s="353"/>
      <c r="I41" s="353"/>
      <c r="J41" s="353"/>
      <c r="K41" s="406"/>
      <c r="L41" s="228">
        <f>SUM('Quality Assessment Tool'!H103:H108)</f>
        <v>60</v>
      </c>
      <c r="M41" s="228">
        <f>SUM('Quality Assessment Tool'!I103:I108)</f>
        <v>0</v>
      </c>
      <c r="N41" s="229">
        <f>M41/L41</f>
        <v>0</v>
      </c>
      <c r="O41" s="230" t="str">
        <f>IF(COUNTBLANK('Quality Assessment Tool'!I103:I108)&gt;0,"Pending…","Complete")</f>
        <v>Pending…</v>
      </c>
      <c r="P41" s="222" t="str">
        <f>IF(O41="Pending…","",IF(N41&gt;Settings!$D$7,"Excellent",IF(N41&gt;Settings!$D$6,"Good",IF(N41&gt;Settings!$D$5,"Average","Bad"))))</f>
        <v/>
      </c>
      <c r="Q41" s="1"/>
    </row>
    <row r="42" spans="1:17" s="11" customFormat="1" ht="18.75" x14ac:dyDescent="0.25">
      <c r="B42" s="106"/>
      <c r="C42" s="227"/>
      <c r="D42" s="353" t="s">
        <v>827</v>
      </c>
      <c r="E42" s="353"/>
      <c r="F42" s="353"/>
      <c r="G42" s="353"/>
      <c r="H42" s="353"/>
      <c r="I42" s="353"/>
      <c r="J42" s="353"/>
      <c r="K42" s="406"/>
      <c r="L42" s="228">
        <f>SUM('Quality Assessment Tool'!H110:H119)</f>
        <v>50</v>
      </c>
      <c r="M42" s="228">
        <f>SUM('Quality Assessment Tool'!I110:I119)</f>
        <v>0</v>
      </c>
      <c r="N42" s="229">
        <f>M42/L42</f>
        <v>0</v>
      </c>
      <c r="O42" s="230" t="str">
        <f>IF(COUNTBLANK('Quality Assessment Tool'!I110:I119)&gt;0,"Pending…","Complete")</f>
        <v>Pending…</v>
      </c>
      <c r="P42" s="222" t="str">
        <f>IF(O42="Pending…","",IF(N42&gt;Settings!$D$7,"Excellent",IF(N42&gt;Settings!$D$6,"Good",IF(N42&gt;Settings!$D$5,"Average","Bad"))))</f>
        <v/>
      </c>
      <c r="Q42" s="1"/>
    </row>
    <row r="43" spans="1:17" s="11" customFormat="1" ht="32.1" customHeight="1" x14ac:dyDescent="0.25">
      <c r="B43" s="106"/>
      <c r="C43" s="227"/>
      <c r="D43" s="353" t="s">
        <v>828</v>
      </c>
      <c r="E43" s="353"/>
      <c r="F43" s="353"/>
      <c r="G43" s="353"/>
      <c r="H43" s="353"/>
      <c r="I43" s="353"/>
      <c r="J43" s="353"/>
      <c r="K43" s="406"/>
      <c r="L43" s="228">
        <f>SUM('Quality Assessment Tool'!H121)</f>
        <v>5</v>
      </c>
      <c r="M43" s="228">
        <f>SUM('Quality Assessment Tool'!I121)</f>
        <v>0</v>
      </c>
      <c r="N43" s="229">
        <f t="shared" ref="N43:N71" si="6">M43/L43</f>
        <v>0</v>
      </c>
      <c r="O43" s="230" t="str">
        <f>IF(COUNTBLANK('Quality Assessment Tool'!I121:I121)&gt;0,"Pending…","Complete")</f>
        <v>Pending…</v>
      </c>
      <c r="P43" s="222" t="str">
        <f>IF(O43="Pending…","",IF(N43&gt;Settings!$D$7,"Excellent",IF(N43&gt;Settings!$D$6,"Good",IF(N43&gt;Settings!$D$5,"Average","Bad"))))</f>
        <v/>
      </c>
      <c r="Q43" s="1"/>
    </row>
    <row r="44" spans="1:17" s="11" customFormat="1" ht="32.1" customHeight="1" x14ac:dyDescent="0.25">
      <c r="B44" s="106"/>
      <c r="C44" s="227"/>
      <c r="D44" s="353" t="s">
        <v>829</v>
      </c>
      <c r="E44" s="353"/>
      <c r="F44" s="353"/>
      <c r="G44" s="353"/>
      <c r="H44" s="353"/>
      <c r="I44" s="353"/>
      <c r="J44" s="353"/>
      <c r="K44" s="406"/>
      <c r="L44" s="228">
        <f>SUM('Quality Assessment Tool'!H123)</f>
        <v>10</v>
      </c>
      <c r="M44" s="228">
        <f>SUM('Quality Assessment Tool'!I123)</f>
        <v>0</v>
      </c>
      <c r="N44" s="229">
        <f t="shared" si="6"/>
        <v>0</v>
      </c>
      <c r="O44" s="230" t="str">
        <f>IF(COUNTBLANK('Quality Assessment Tool'!I123:I123)&gt;0,"Pending…","Complete")</f>
        <v>Pending…</v>
      </c>
      <c r="P44" s="222" t="str">
        <f>IF(O44="Pending…","",IF(N44&gt;Settings!$D$7,"Excellent",IF(N44&gt;Settings!$D$6,"Good",IF(N44&gt;Settings!$D$5,"Average","Bad"))))</f>
        <v/>
      </c>
      <c r="Q44" s="1"/>
    </row>
    <row r="45" spans="1:17" s="11" customFormat="1" ht="32.1" customHeight="1" x14ac:dyDescent="0.25">
      <c r="B45" s="106"/>
      <c r="C45" s="227"/>
      <c r="D45" s="353" t="s">
        <v>830</v>
      </c>
      <c r="E45" s="353"/>
      <c r="F45" s="353"/>
      <c r="G45" s="353"/>
      <c r="H45" s="353"/>
      <c r="I45" s="353"/>
      <c r="J45" s="353"/>
      <c r="K45" s="406"/>
      <c r="L45" s="228">
        <f>SUM('Quality Assessment Tool'!H125)</f>
        <v>10</v>
      </c>
      <c r="M45" s="228">
        <f>SUM('Quality Assessment Tool'!I125)</f>
        <v>0</v>
      </c>
      <c r="N45" s="229">
        <f t="shared" si="6"/>
        <v>0</v>
      </c>
      <c r="O45" s="230" t="str">
        <f>IF(COUNTBLANK('Quality Assessment Tool'!I125:I125)&gt;0,"Pending…","Complete")</f>
        <v>Pending…</v>
      </c>
      <c r="P45" s="222" t="str">
        <f>IF(O45="Pending…","",IF(N45&gt;Settings!$D$7,"Excellent",IF(N45&gt;Settings!$D$6,"Good",IF(N45&gt;Settings!$D$5,"Average","Bad"))))</f>
        <v/>
      </c>
      <c r="Q45" s="1"/>
    </row>
    <row r="46" spans="1:17" s="11" customFormat="1" ht="18.75" x14ac:dyDescent="0.25">
      <c r="B46" s="106"/>
      <c r="C46" s="227"/>
      <c r="D46" s="353" t="s">
        <v>831</v>
      </c>
      <c r="E46" s="353"/>
      <c r="F46" s="353"/>
      <c r="G46" s="353"/>
      <c r="H46" s="353"/>
      <c r="I46" s="353"/>
      <c r="J46" s="353"/>
      <c r="K46" s="406"/>
      <c r="L46" s="228">
        <f>SUM('Quality Assessment Tool'!H127)</f>
        <v>20</v>
      </c>
      <c r="M46" s="228">
        <f>SUM('Quality Assessment Tool'!I127)</f>
        <v>0</v>
      </c>
      <c r="N46" s="229">
        <f t="shared" si="6"/>
        <v>0</v>
      </c>
      <c r="O46" s="230" t="str">
        <f>IF(COUNTBLANK('Quality Assessment Tool'!I127:I127)&gt;0,"Pending…","Complete")</f>
        <v>Pending…</v>
      </c>
      <c r="P46" s="222" t="str">
        <f>IF(O46="Pending…","",IF(N46&gt;Settings!$D$7,"Excellent",IF(N46&gt;Settings!$D$6,"Good",IF(N46&gt;Settings!$D$5,"Average","Bad"))))</f>
        <v/>
      </c>
      <c r="Q46" s="1"/>
    </row>
    <row r="47" spans="1:17" s="11" customFormat="1" ht="18.75" x14ac:dyDescent="0.25">
      <c r="B47" s="106"/>
      <c r="C47" s="227"/>
      <c r="D47" s="353" t="s">
        <v>832</v>
      </c>
      <c r="E47" s="353"/>
      <c r="F47" s="353"/>
      <c r="G47" s="353"/>
      <c r="H47" s="353"/>
      <c r="I47" s="353"/>
      <c r="J47" s="353"/>
      <c r="K47" s="406"/>
      <c r="L47" s="228">
        <f>SUM('Quality Assessment Tool'!H129:H135)</f>
        <v>50</v>
      </c>
      <c r="M47" s="228">
        <f>SUM('Quality Assessment Tool'!I129:I135)</f>
        <v>0</v>
      </c>
      <c r="N47" s="229">
        <f t="shared" ref="N47" si="7">M47/L47</f>
        <v>0</v>
      </c>
      <c r="O47" s="230" t="str">
        <f>IF(COUNTBLANK('Quality Assessment Tool'!I129:I135)&gt;0,"Pending…","Complete")</f>
        <v>Pending…</v>
      </c>
      <c r="P47" s="222" t="str">
        <f>IF(O47="Pending…","",IF(N47&gt;Settings!$D$7,"Excellent",IF(N47&gt;Settings!$D$6,"Good",IF(N47&gt;Settings!$D$5,"Average","Bad"))))</f>
        <v/>
      </c>
      <c r="Q47" s="1"/>
    </row>
    <row r="48" spans="1:17" ht="18.75" x14ac:dyDescent="0.25">
      <c r="A48" s="197"/>
      <c r="B48" s="233"/>
      <c r="C48" s="417" t="s">
        <v>1130</v>
      </c>
      <c r="D48" s="417"/>
      <c r="E48" s="417"/>
      <c r="F48" s="417"/>
      <c r="G48" s="417"/>
      <c r="H48" s="417"/>
      <c r="I48" s="417"/>
      <c r="J48" s="417"/>
      <c r="K48" s="418"/>
      <c r="L48" s="234">
        <f>SUM(L49:L51)</f>
        <v>70</v>
      </c>
      <c r="M48" s="234">
        <f>SUM(M49:M51)</f>
        <v>0</v>
      </c>
      <c r="N48" s="225">
        <f>M48/L48</f>
        <v>0</v>
      </c>
      <c r="O48" s="226" t="str">
        <f>IF(COUNTIF(O49:O51,"Pending…")&gt;0,"Pending…","Complete")</f>
        <v>Pending…</v>
      </c>
      <c r="P48" s="222" t="str">
        <f>IF(O48="Pending…","",IF(N48&gt;Settings!$D$7,"Excellent",IF(N48&gt;Settings!$D$6,"Good",IF(N48&gt;Settings!$D$5,"Average","Bad"))))</f>
        <v/>
      </c>
      <c r="Q48" s="1"/>
    </row>
    <row r="49" spans="1:17" ht="18.75" x14ac:dyDescent="0.25">
      <c r="A49" s="11"/>
      <c r="B49" s="106"/>
      <c r="C49" s="227"/>
      <c r="D49" s="379" t="s">
        <v>1131</v>
      </c>
      <c r="E49" s="379"/>
      <c r="F49" s="379"/>
      <c r="G49" s="379"/>
      <c r="H49" s="379"/>
      <c r="I49" s="379"/>
      <c r="J49" s="379"/>
      <c r="K49" s="414"/>
      <c r="L49" s="228">
        <f>SUM('Quality Assessment Tool'!H138)</f>
        <v>5</v>
      </c>
      <c r="M49" s="228">
        <f>SUM('Quality Assessment Tool'!I138)</f>
        <v>0</v>
      </c>
      <c r="N49" s="229">
        <f t="shared" si="6"/>
        <v>0</v>
      </c>
      <c r="O49" s="230" t="str">
        <f>IF(COUNTBLANK('Quality Assessment Tool'!I138:I138)&gt;0,"Pending…","Complete")</f>
        <v>Pending…</v>
      </c>
      <c r="P49" s="222" t="str">
        <f>IF(O49="Pending…","",IF(N49&gt;Settings!$D$7,"Excellent",IF(N49&gt;Settings!$D$6,"Good",IF(N49&gt;Settings!$D$5,"Average","Bad"))))</f>
        <v/>
      </c>
      <c r="Q49" s="1"/>
    </row>
    <row r="50" spans="1:17" ht="18.75" x14ac:dyDescent="0.25">
      <c r="A50" s="11"/>
      <c r="B50" s="106"/>
      <c r="C50" s="227"/>
      <c r="D50" s="379" t="s">
        <v>1132</v>
      </c>
      <c r="E50" s="379"/>
      <c r="F50" s="379"/>
      <c r="G50" s="379"/>
      <c r="H50" s="379"/>
      <c r="I50" s="379"/>
      <c r="J50" s="379"/>
      <c r="K50" s="414"/>
      <c r="L50" s="228">
        <f>SUM('Quality Assessment Tool'!H140:H149)</f>
        <v>50</v>
      </c>
      <c r="M50" s="228">
        <f>SUM('Quality Assessment Tool'!I140:I149)</f>
        <v>0</v>
      </c>
      <c r="N50" s="229">
        <f t="shared" si="6"/>
        <v>0</v>
      </c>
      <c r="O50" s="230" t="str">
        <f>IF(COUNTBLANK('Quality Assessment Tool'!I140:I149)&gt;0,"Pending…","Complete")</f>
        <v>Pending…</v>
      </c>
      <c r="P50" s="222" t="str">
        <f>IF(O50="Pending…","",IF(N50&gt;Settings!$D$7,"Excellent",IF(N50&gt;Settings!$D$6,"Good",IF(N50&gt;Settings!$D$5,"Average","Bad"))))</f>
        <v/>
      </c>
      <c r="Q50" s="1"/>
    </row>
    <row r="51" spans="1:17" ht="18.75" x14ac:dyDescent="0.25">
      <c r="A51" s="235"/>
      <c r="B51" s="236"/>
      <c r="C51" s="237"/>
      <c r="D51" s="353" t="s">
        <v>1133</v>
      </c>
      <c r="E51" s="353"/>
      <c r="F51" s="353"/>
      <c r="G51" s="353"/>
      <c r="H51" s="353"/>
      <c r="I51" s="353"/>
      <c r="J51" s="353"/>
      <c r="K51" s="406"/>
      <c r="L51" s="228">
        <f>SUM('Quality Assessment Tool'!H151:H153)</f>
        <v>15</v>
      </c>
      <c r="M51" s="228">
        <f>SUM('Quality Assessment Tool'!I151:I153)</f>
        <v>0</v>
      </c>
      <c r="N51" s="229">
        <f t="shared" si="6"/>
        <v>0</v>
      </c>
      <c r="O51" s="230" t="str">
        <f>IF(COUNTBLANK('Quality Assessment Tool'!I11:I153)&gt;0,"Pending…","Complete")</f>
        <v>Pending…</v>
      </c>
      <c r="P51" s="222" t="str">
        <f>IF(O51="Pending…","",IF(N51&gt;Settings!$D$7,"Excellent",IF(N51&gt;Settings!$D$6,"Good",IF(N51&gt;Settings!$D$5,"Average","Bad"))))</f>
        <v/>
      </c>
      <c r="Q51" s="1"/>
    </row>
    <row r="52" spans="1:17" ht="18.75" x14ac:dyDescent="0.25">
      <c r="A52" s="197"/>
      <c r="B52" s="233"/>
      <c r="C52" s="417" t="s">
        <v>1135</v>
      </c>
      <c r="D52" s="417"/>
      <c r="E52" s="417"/>
      <c r="F52" s="417"/>
      <c r="G52" s="417"/>
      <c r="H52" s="417"/>
      <c r="I52" s="417"/>
      <c r="J52" s="417"/>
      <c r="K52" s="418"/>
      <c r="L52" s="234">
        <f>SUM(L53:L55)</f>
        <v>50</v>
      </c>
      <c r="M52" s="234">
        <f>SUM(M53:M55)</f>
        <v>0</v>
      </c>
      <c r="N52" s="225">
        <f>M52/L52</f>
        <v>0</v>
      </c>
      <c r="O52" s="226" t="str">
        <f>IF(COUNTIF(O53:O55,"Pending…")&gt;0,"Pending…","Complete")</f>
        <v>Pending…</v>
      </c>
      <c r="P52" s="222" t="str">
        <f>IF(O52="Pending…","",IF(N52&gt;Settings!$D$7,"Excellent",IF(N52&gt;Settings!$D$6,"Good",IF(N52&gt;Settings!$D$5,"Average","Bad"))))</f>
        <v/>
      </c>
      <c r="Q52" s="1"/>
    </row>
    <row r="53" spans="1:17" ht="18.75" x14ac:dyDescent="0.25">
      <c r="A53" s="11"/>
      <c r="B53" s="106"/>
      <c r="C53" s="227"/>
      <c r="D53" s="379" t="s">
        <v>1136</v>
      </c>
      <c r="E53" s="379"/>
      <c r="F53" s="379"/>
      <c r="G53" s="379"/>
      <c r="H53" s="379"/>
      <c r="I53" s="379"/>
      <c r="J53" s="379"/>
      <c r="K53" s="414"/>
      <c r="L53" s="228">
        <f>SUM('Quality Assessment Tool'!H156:H158)</f>
        <v>15</v>
      </c>
      <c r="M53" s="228">
        <f>SUM('Quality Assessment Tool'!I156:I158)</f>
        <v>0</v>
      </c>
      <c r="N53" s="229">
        <f t="shared" si="6"/>
        <v>0</v>
      </c>
      <c r="O53" s="230" t="str">
        <f>IF(COUNTBLANK('Quality Assessment Tool'!I156:I158)&gt;0,"Pending…","Complete")</f>
        <v>Pending…</v>
      </c>
      <c r="P53" s="222" t="str">
        <f>IF(O53="Pending…","",IF(N53&gt;Settings!$D$7,"Excellent",IF(N53&gt;Settings!$D$6,"Good",IF(N53&gt;Settings!$D$5,"Average","Bad"))))</f>
        <v/>
      </c>
      <c r="Q53" s="1"/>
    </row>
    <row r="54" spans="1:17" ht="18.75" x14ac:dyDescent="0.25">
      <c r="A54" s="11"/>
      <c r="B54" s="106"/>
      <c r="C54" s="227"/>
      <c r="D54" s="379" t="s">
        <v>1137</v>
      </c>
      <c r="E54" s="379"/>
      <c r="F54" s="379"/>
      <c r="G54" s="379"/>
      <c r="H54" s="379"/>
      <c r="I54" s="379"/>
      <c r="J54" s="379"/>
      <c r="K54" s="414"/>
      <c r="L54" s="228">
        <f>SUM('Quality Assessment Tool'!H160:H163)</f>
        <v>20</v>
      </c>
      <c r="M54" s="228">
        <f>SUM('Quality Assessment Tool'!I160:I163)</f>
        <v>0</v>
      </c>
      <c r="N54" s="229">
        <f t="shared" si="6"/>
        <v>0</v>
      </c>
      <c r="O54" s="230" t="str">
        <f>IF(COUNTBLANK('Quality Assessment Tool'!I160:I163)&gt;0,"Pending…","Complete")</f>
        <v>Pending…</v>
      </c>
      <c r="P54" s="222" t="str">
        <f>IF(O54="Pending…","",IF(N54&gt;Settings!$D$7,"Excellent",IF(N54&gt;Settings!$D$6,"Good",IF(N54&gt;Settings!$D$5,"Average","Bad"))))</f>
        <v/>
      </c>
      <c r="Q54" s="1"/>
    </row>
    <row r="55" spans="1:17" ht="32.1" customHeight="1" x14ac:dyDescent="0.25">
      <c r="A55" s="235"/>
      <c r="B55" s="236"/>
      <c r="C55" s="237"/>
      <c r="D55" s="353" t="s">
        <v>1139</v>
      </c>
      <c r="E55" s="353"/>
      <c r="F55" s="353"/>
      <c r="G55" s="353"/>
      <c r="H55" s="353"/>
      <c r="I55" s="353"/>
      <c r="J55" s="353"/>
      <c r="K55" s="406"/>
      <c r="L55" s="228">
        <f>SUM('Quality Assessment Tool'!H165:H167)</f>
        <v>15</v>
      </c>
      <c r="M55" s="228">
        <f>SUM('Quality Assessment Tool'!I165:I167)</f>
        <v>0</v>
      </c>
      <c r="N55" s="229">
        <f t="shared" si="6"/>
        <v>0</v>
      </c>
      <c r="O55" s="230" t="str">
        <f>IF(COUNTBLANK('Quality Assessment Tool'!I165:I167)&gt;0,"Pending…","Complete")</f>
        <v>Pending…</v>
      </c>
      <c r="P55" s="222" t="str">
        <f>IF(O55="Pending…","",IF(N55&gt;Settings!$D$7,"Excellent",IF(N55&gt;Settings!$D$6,"Good",IF(N55&gt;Settings!$D$5,"Average","Bad"))))</f>
        <v/>
      </c>
      <c r="Q55" s="1"/>
    </row>
    <row r="56" spans="1:17" ht="32.1" customHeight="1" x14ac:dyDescent="0.25">
      <c r="A56" s="9"/>
      <c r="B56" s="223"/>
      <c r="C56" s="417" t="s">
        <v>1140</v>
      </c>
      <c r="D56" s="417"/>
      <c r="E56" s="417"/>
      <c r="F56" s="417"/>
      <c r="G56" s="417"/>
      <c r="H56" s="417"/>
      <c r="I56" s="417"/>
      <c r="J56" s="417"/>
      <c r="K56" s="418"/>
      <c r="L56" s="224">
        <f>SUM(L57:L61)</f>
        <v>200</v>
      </c>
      <c r="M56" s="224">
        <f>SUM(M57:M61)</f>
        <v>0</v>
      </c>
      <c r="N56" s="225">
        <f>M56/L56</f>
        <v>0</v>
      </c>
      <c r="O56" s="226" t="str">
        <f>IF(COUNTIF(O57:O61,"Pending…")&gt;0,"Pending…","Complete")</f>
        <v>Pending…</v>
      </c>
      <c r="P56" s="222" t="str">
        <f>IF(O56="Pending…","",IF(N56&gt;Settings!$D$7,"Excellent",IF(N56&gt;Settings!$D$6,"Good",IF(N56&gt;Settings!$D$5,"Average","Bad"))))</f>
        <v/>
      </c>
      <c r="Q56" s="1"/>
    </row>
    <row r="57" spans="1:17" ht="18.75" x14ac:dyDescent="0.25">
      <c r="A57" s="11"/>
      <c r="B57" s="106"/>
      <c r="C57" s="227"/>
      <c r="D57" s="353" t="s">
        <v>1141</v>
      </c>
      <c r="E57" s="353"/>
      <c r="F57" s="353"/>
      <c r="G57" s="353"/>
      <c r="H57" s="353"/>
      <c r="I57" s="353"/>
      <c r="J57" s="353"/>
      <c r="K57" s="406"/>
      <c r="L57" s="228">
        <f>SUM('Quality Assessment Tool'!H170:H171)</f>
        <v>30</v>
      </c>
      <c r="M57" s="228">
        <f>SUM('Quality Assessment Tool'!I170:I171)</f>
        <v>0</v>
      </c>
      <c r="N57" s="229">
        <f t="shared" si="6"/>
        <v>0</v>
      </c>
      <c r="O57" s="230" t="str">
        <f>IF(COUNTBLANK('Quality Assessment Tool'!I170:I171)&gt;0,"Pending…","Complete")</f>
        <v>Pending…</v>
      </c>
      <c r="P57" s="222" t="str">
        <f>IF(O57="Pending…","",IF(N57&gt;Settings!$D$7,"Excellent",IF(N57&gt;Settings!$D$6,"Good",IF(N57&gt;Settings!$D$5,"Average","Bad"))))</f>
        <v/>
      </c>
      <c r="Q57" s="1"/>
    </row>
    <row r="58" spans="1:17" ht="18.75" x14ac:dyDescent="0.25">
      <c r="A58" s="11"/>
      <c r="B58" s="106"/>
      <c r="C58" s="227"/>
      <c r="D58" s="353" t="s">
        <v>1142</v>
      </c>
      <c r="E58" s="353"/>
      <c r="F58" s="353"/>
      <c r="G58" s="353"/>
      <c r="H58" s="353"/>
      <c r="I58" s="353"/>
      <c r="J58" s="353"/>
      <c r="K58" s="406"/>
      <c r="L58" s="228">
        <f>SUM('Quality Assessment Tool'!H173)</f>
        <v>10</v>
      </c>
      <c r="M58" s="228">
        <f>SUM('Quality Assessment Tool'!I173)</f>
        <v>0</v>
      </c>
      <c r="N58" s="229">
        <f t="shared" si="6"/>
        <v>0</v>
      </c>
      <c r="O58" s="230" t="str">
        <f>IF(COUNTBLANK('Quality Assessment Tool'!I173:I173)&gt;0,"Pending…","Complete")</f>
        <v>Pending…</v>
      </c>
      <c r="P58" s="222" t="str">
        <f>IF(O58="Pending…","",IF(N58&gt;Settings!$D$7,"Excellent",IF(N58&gt;Settings!$D$6,"Good",IF(N58&gt;Settings!$D$5,"Average","Bad"))))</f>
        <v/>
      </c>
      <c r="Q58" s="1"/>
    </row>
    <row r="59" spans="1:17" ht="32.1" customHeight="1" x14ac:dyDescent="0.25">
      <c r="A59" s="11"/>
      <c r="B59" s="106"/>
      <c r="C59" s="227"/>
      <c r="D59" s="353" t="s">
        <v>1539</v>
      </c>
      <c r="E59" s="353"/>
      <c r="F59" s="353"/>
      <c r="G59" s="353"/>
      <c r="H59" s="353"/>
      <c r="I59" s="353"/>
      <c r="J59" s="353"/>
      <c r="K59" s="406"/>
      <c r="L59" s="228">
        <f>SUM('Quality Assessment Tool'!H175:H177)</f>
        <v>30</v>
      </c>
      <c r="M59" s="228">
        <f>SUM('Quality Assessment Tool'!I175:I177)</f>
        <v>0</v>
      </c>
      <c r="N59" s="229">
        <f t="shared" si="6"/>
        <v>0</v>
      </c>
      <c r="O59" s="230" t="str">
        <f>IF(COUNTBLANK('Quality Assessment Tool'!I175:I177)&gt;0,"Pending…","Complete")</f>
        <v>Pending…</v>
      </c>
      <c r="P59" s="222" t="str">
        <f>IF(O59="Pending…","",IF(N59&gt;Settings!$D$7,"Excellent",IF(N59&gt;Settings!$D$6,"Good",IF(N59&gt;Settings!$D$5,"Average","Bad"))))</f>
        <v/>
      </c>
      <c r="Q59" s="1"/>
    </row>
    <row r="60" spans="1:17" ht="18.75" x14ac:dyDescent="0.25">
      <c r="A60" s="11"/>
      <c r="B60" s="106"/>
      <c r="C60" s="227"/>
      <c r="D60" s="353" t="s">
        <v>1144</v>
      </c>
      <c r="E60" s="353"/>
      <c r="F60" s="353"/>
      <c r="G60" s="353"/>
      <c r="H60" s="353"/>
      <c r="I60" s="353"/>
      <c r="J60" s="353"/>
      <c r="K60" s="406"/>
      <c r="L60" s="228">
        <f>SUM('Quality Assessment Tool'!H179:H181)</f>
        <v>30</v>
      </c>
      <c r="M60" s="228">
        <f>SUM('Quality Assessment Tool'!I179:I181)</f>
        <v>0</v>
      </c>
      <c r="N60" s="229">
        <f t="shared" si="6"/>
        <v>0</v>
      </c>
      <c r="O60" s="230" t="str">
        <f>IF(COUNTBLANK('Quality Assessment Tool'!I179:I181)&gt;0,"Pending…","Complete")</f>
        <v>Pending…</v>
      </c>
      <c r="P60" s="222" t="str">
        <f>IF(O60="Pending…","",IF(N60&gt;Settings!$D$7,"Excellent",IF(N60&gt;Settings!$D$6,"Good",IF(N60&gt;Settings!$D$5,"Average","Bad"))))</f>
        <v/>
      </c>
      <c r="Q60" s="1"/>
    </row>
    <row r="61" spans="1:17" ht="18.75" x14ac:dyDescent="0.25">
      <c r="A61" s="11"/>
      <c r="B61" s="106"/>
      <c r="C61" s="227"/>
      <c r="D61" s="353" t="s">
        <v>1145</v>
      </c>
      <c r="E61" s="353"/>
      <c r="F61" s="353"/>
      <c r="G61" s="353"/>
      <c r="H61" s="353"/>
      <c r="I61" s="353"/>
      <c r="J61" s="353"/>
      <c r="K61" s="406"/>
      <c r="L61" s="228">
        <f>SUM('Quality Assessment Tool'!H183:H192)</f>
        <v>100</v>
      </c>
      <c r="M61" s="228">
        <f>SUM('Quality Assessment Tool'!I183:I192)</f>
        <v>0</v>
      </c>
      <c r="N61" s="229">
        <f t="shared" si="6"/>
        <v>0</v>
      </c>
      <c r="O61" s="230" t="str">
        <f>IF(COUNTBLANK('Quality Assessment Tool'!I92:I183)&gt;0,"Pending…","Complete")</f>
        <v>Pending…</v>
      </c>
      <c r="P61" s="222" t="str">
        <f>IF(O61="Pending…","",IF(N61&gt;Settings!$D$7,"Excellent",IF(N61&gt;Settings!$D$6,"Good",IF(N61&gt;Settings!$D$5,"Average","Bad"))))</f>
        <v/>
      </c>
      <c r="Q61" s="1"/>
    </row>
    <row r="62" spans="1:17" ht="18.75" x14ac:dyDescent="0.25">
      <c r="A62" s="9"/>
      <c r="B62" s="223"/>
      <c r="C62" s="417" t="s">
        <v>1146</v>
      </c>
      <c r="D62" s="417"/>
      <c r="E62" s="417"/>
      <c r="F62" s="417"/>
      <c r="G62" s="417"/>
      <c r="H62" s="417"/>
      <c r="I62" s="417"/>
      <c r="J62" s="417"/>
      <c r="K62" s="418"/>
      <c r="L62" s="224">
        <f>SUM(L63:L65)</f>
        <v>263</v>
      </c>
      <c r="M62" s="224">
        <f>SUM(M63:M65)</f>
        <v>0</v>
      </c>
      <c r="N62" s="225">
        <f>M62/L62</f>
        <v>0</v>
      </c>
      <c r="O62" s="226" t="str">
        <f>IF(COUNTIF(O63:O65,"Pending…")&gt;0,"Pending…","Complete")</f>
        <v>Pending…</v>
      </c>
      <c r="P62" s="222" t="str">
        <f>IF(O62="Pending…","",IF(N62&gt;Settings!$D$7,"Excellent",IF(N62&gt;Settings!$D$6,"Good",IF(N62&gt;Settings!$D$5,"Average","Bad"))))</f>
        <v/>
      </c>
      <c r="Q62" s="1"/>
    </row>
    <row r="63" spans="1:17" ht="18.75" x14ac:dyDescent="0.25">
      <c r="A63" s="11"/>
      <c r="B63" s="106"/>
      <c r="C63" s="227"/>
      <c r="D63" s="353" t="s">
        <v>1147</v>
      </c>
      <c r="E63" s="353"/>
      <c r="F63" s="353"/>
      <c r="G63" s="353"/>
      <c r="H63" s="353"/>
      <c r="I63" s="353"/>
      <c r="J63" s="353"/>
      <c r="K63" s="406"/>
      <c r="L63" s="228">
        <f>SUM('Quality Assessment Tool'!H195:H248)</f>
        <v>108</v>
      </c>
      <c r="M63" s="228">
        <f>SUM('Quality Assessment Tool'!I195:I248)</f>
        <v>0</v>
      </c>
      <c r="N63" s="229">
        <f t="shared" si="6"/>
        <v>0</v>
      </c>
      <c r="O63" s="230" t="str">
        <f>IF(COUNTBLANK('Quality Assessment Tool'!I95:I248)&gt;0,"Pending…","Complete")</f>
        <v>Pending…</v>
      </c>
      <c r="P63" s="222" t="str">
        <f>IF(O63="Pending…","",IF(N63&gt;Settings!$D$7,"Excellent",IF(N63&gt;Settings!$D$6,"Good",IF(N63&gt;Settings!$D$5,"Average","Bad"))))</f>
        <v/>
      </c>
      <c r="Q63" s="1"/>
    </row>
    <row r="64" spans="1:17" ht="18.75" x14ac:dyDescent="0.25">
      <c r="A64" s="11"/>
      <c r="B64" s="106"/>
      <c r="C64" s="227"/>
      <c r="D64" s="353" t="s">
        <v>1245</v>
      </c>
      <c r="E64" s="353"/>
      <c r="F64" s="353"/>
      <c r="G64" s="353"/>
      <c r="H64" s="353"/>
      <c r="I64" s="353"/>
      <c r="J64" s="353"/>
      <c r="K64" s="406"/>
      <c r="L64" s="228">
        <f>SUM('Quality Assessment Tool'!H250:H266)</f>
        <v>34</v>
      </c>
      <c r="M64" s="228">
        <f>SUM('Quality Assessment Tool'!I250:I266)</f>
        <v>0</v>
      </c>
      <c r="N64" s="229">
        <f t="shared" si="6"/>
        <v>0</v>
      </c>
      <c r="O64" s="230" t="str">
        <f>IF(COUNTBLANK('Quality Assessment Tool'!I250:I266)&gt;0,"Pending…","Complete")</f>
        <v>Pending…</v>
      </c>
      <c r="P64" s="222" t="str">
        <f>IF(O64="Pending…","",IF(N64&gt;Settings!$D$7,"Excellent",IF(N64&gt;Settings!$D$6,"Good",IF(N64&gt;Settings!$D$5,"Average","Bad"))))</f>
        <v/>
      </c>
      <c r="Q64" s="1"/>
    </row>
    <row r="65" spans="1:17" ht="32.1" customHeight="1" x14ac:dyDescent="0.25">
      <c r="A65" s="11"/>
      <c r="B65" s="106"/>
      <c r="C65" s="227"/>
      <c r="D65" s="353" t="s">
        <v>1277</v>
      </c>
      <c r="E65" s="353"/>
      <c r="F65" s="353"/>
      <c r="G65" s="353"/>
      <c r="H65" s="353"/>
      <c r="I65" s="353"/>
      <c r="J65" s="353"/>
      <c r="K65" s="406"/>
      <c r="L65" s="228">
        <f>SUM('Quality Assessment Tool'!H268:H298)</f>
        <v>121</v>
      </c>
      <c r="M65" s="228">
        <f>SUM('Quality Assessment Tool'!I268:I298)</f>
        <v>0</v>
      </c>
      <c r="N65" s="229">
        <f t="shared" si="6"/>
        <v>0</v>
      </c>
      <c r="O65" s="230" t="str">
        <f>IF(COUNTBLANK('Quality Assessment Tool'!I68:I198)&gt;0,"Pending…","Complete")</f>
        <v>Pending…</v>
      </c>
      <c r="P65" s="222" t="str">
        <f>IF(O65="Pending…","",IF(N65&gt;Settings!$D$7,"Excellent",IF(N65&gt;Settings!$D$6,"Good",IF(N65&gt;Settings!$D$5,"Average","Bad"))))</f>
        <v/>
      </c>
      <c r="Q65" s="1"/>
    </row>
    <row r="66" spans="1:17" ht="18.75" x14ac:dyDescent="0.25">
      <c r="A66" s="9"/>
      <c r="B66" s="223"/>
      <c r="C66" s="417" t="s">
        <v>1330</v>
      </c>
      <c r="D66" s="417"/>
      <c r="E66" s="417"/>
      <c r="F66" s="417"/>
      <c r="G66" s="417"/>
      <c r="H66" s="417"/>
      <c r="I66" s="417"/>
      <c r="J66" s="417"/>
      <c r="K66" s="418"/>
      <c r="L66" s="224">
        <f>SUM(L67:L71)</f>
        <v>291</v>
      </c>
      <c r="M66" s="224">
        <f>SUM(M67:M71)</f>
        <v>0</v>
      </c>
      <c r="N66" s="225">
        <f>M66/L66</f>
        <v>0</v>
      </c>
      <c r="O66" s="226" t="str">
        <f>IF(COUNTIF(O67:O71,"Pending…")&gt;0,"Pending…","Complete")</f>
        <v>Pending…</v>
      </c>
      <c r="P66" s="222" t="str">
        <f>IF(O66="Pending…","",IF(N66&gt;Settings!$D$7,"Excellent",IF(N66&gt;Settings!$D$6,"Good",IF(N66&gt;Settings!$D$5,"Average","Bad"))))</f>
        <v/>
      </c>
      <c r="Q66" s="1"/>
    </row>
    <row r="67" spans="1:17" ht="32.1" customHeight="1" x14ac:dyDescent="0.25">
      <c r="A67" s="11"/>
      <c r="B67" s="106"/>
      <c r="C67" s="227"/>
      <c r="D67" s="353" t="s">
        <v>1331</v>
      </c>
      <c r="E67" s="353"/>
      <c r="F67" s="353"/>
      <c r="G67" s="353"/>
      <c r="H67" s="353"/>
      <c r="I67" s="353"/>
      <c r="J67" s="353"/>
      <c r="K67" s="406"/>
      <c r="L67" s="228">
        <f>SUM('Quality Assessment Tool'!H301:H314)</f>
        <v>70</v>
      </c>
      <c r="M67" s="228">
        <f>SUM('Quality Assessment Tool'!I301:I314)</f>
        <v>0</v>
      </c>
      <c r="N67" s="229">
        <f t="shared" si="6"/>
        <v>0</v>
      </c>
      <c r="O67" s="230" t="str">
        <f>IF(COUNTBLANK('Quality Assessment Tool'!I301:I314)&gt;0,"Pending…","Complete")</f>
        <v>Pending…</v>
      </c>
      <c r="P67" s="222" t="str">
        <f>IF(O67="Pending…","",IF(N67&gt;Settings!$D$7,"Excellent",IF(N67&gt;Settings!$D$6,"Good",IF(N67&gt;Settings!$D$5,"Average","Bad"))))</f>
        <v/>
      </c>
      <c r="Q67" s="1"/>
    </row>
    <row r="68" spans="1:17" ht="32.1" customHeight="1" x14ac:dyDescent="0.25">
      <c r="A68" s="11"/>
      <c r="B68" s="106"/>
      <c r="C68" s="227"/>
      <c r="D68" s="353" t="s">
        <v>1439</v>
      </c>
      <c r="E68" s="353"/>
      <c r="F68" s="353"/>
      <c r="G68" s="353"/>
      <c r="H68" s="353"/>
      <c r="I68" s="353"/>
      <c r="J68" s="353"/>
      <c r="K68" s="406"/>
      <c r="L68" s="228">
        <f>SUM('Quality Assessment Tool'!H316:H322)</f>
        <v>90</v>
      </c>
      <c r="M68" s="228">
        <f>SUM('Quality Assessment Tool'!I316:I322)</f>
        <v>0</v>
      </c>
      <c r="N68" s="229">
        <f t="shared" si="6"/>
        <v>0</v>
      </c>
      <c r="O68" s="230" t="str">
        <f>IF(COUNTBLANK('Quality Assessment Tool'!I316:I322)&gt;0,"Pending…","Complete")</f>
        <v>Pending…</v>
      </c>
      <c r="P68" s="222" t="str">
        <f>IF(O68="Pending…","",IF(N68&gt;Settings!$D$7,"Excellent",IF(N68&gt;Settings!$D$6,"Good",IF(N68&gt;Settings!$D$5,"Average","Bad"))))</f>
        <v/>
      </c>
      <c r="Q68" s="1"/>
    </row>
    <row r="69" spans="1:17" ht="32.1" customHeight="1" x14ac:dyDescent="0.25">
      <c r="A69" s="11"/>
      <c r="B69" s="106"/>
      <c r="C69" s="227"/>
      <c r="D69" s="353" t="s">
        <v>1345</v>
      </c>
      <c r="E69" s="353"/>
      <c r="F69" s="353"/>
      <c r="G69" s="353"/>
      <c r="H69" s="353"/>
      <c r="I69" s="353"/>
      <c r="J69" s="353"/>
      <c r="K69" s="406"/>
      <c r="L69" s="228">
        <f>SUM('Quality Assessment Tool'!H324:H334)</f>
        <v>33</v>
      </c>
      <c r="M69" s="228">
        <f>SUM('Quality Assessment Tool'!I324:I334)</f>
        <v>0</v>
      </c>
      <c r="N69" s="229">
        <f t="shared" si="6"/>
        <v>0</v>
      </c>
      <c r="O69" s="230" t="str">
        <f>IF(COUNTBLANK('Quality Assessment Tool'!I324:I334)&gt;0,"Pending…","Complete")</f>
        <v>Pending…</v>
      </c>
      <c r="P69" s="222" t="str">
        <f>IF(O69="Pending…","",IF(N69&gt;Settings!$D$7,"Excellent",IF(N69&gt;Settings!$D$6,"Good",IF(N69&gt;Settings!$D$5,"Average","Bad"))))</f>
        <v/>
      </c>
      <c r="Q69" s="1"/>
    </row>
    <row r="70" spans="1:17" ht="18.75" x14ac:dyDescent="0.25">
      <c r="A70" s="11"/>
      <c r="B70" s="106"/>
      <c r="C70" s="227"/>
      <c r="D70" s="353" t="s">
        <v>1366</v>
      </c>
      <c r="E70" s="353"/>
      <c r="F70" s="353"/>
      <c r="G70" s="353"/>
      <c r="H70" s="353"/>
      <c r="I70" s="353"/>
      <c r="J70" s="353"/>
      <c r="K70" s="406"/>
      <c r="L70" s="228">
        <f>SUM('Quality Assessment Tool'!H336:H341)</f>
        <v>30</v>
      </c>
      <c r="M70" s="228">
        <f>SUM('Quality Assessment Tool'!I336:I341)</f>
        <v>0</v>
      </c>
      <c r="N70" s="229">
        <f t="shared" si="6"/>
        <v>0</v>
      </c>
      <c r="O70" s="230" t="str">
        <f>IF(COUNTBLANK('Quality Assessment Tool'!I336:I341)&gt;0,"Pending…","Complete")</f>
        <v>Pending…</v>
      </c>
      <c r="P70" s="222" t="str">
        <f>IF(O70="Pending…","",IF(N70&gt;Settings!$D$7,"Excellent",IF(N70&gt;Settings!$D$6,"Good",IF(N70&gt;Settings!$D$5,"Average","Bad"))))</f>
        <v/>
      </c>
      <c r="Q70" s="1"/>
    </row>
    <row r="71" spans="1:17" ht="18.75" x14ac:dyDescent="0.25">
      <c r="A71" s="11"/>
      <c r="B71" s="106"/>
      <c r="C71" s="227"/>
      <c r="D71" s="353" t="s">
        <v>1378</v>
      </c>
      <c r="E71" s="353"/>
      <c r="F71" s="353"/>
      <c r="G71" s="353"/>
      <c r="H71" s="353"/>
      <c r="I71" s="353"/>
      <c r="J71" s="353"/>
      <c r="K71" s="406"/>
      <c r="L71" s="228">
        <f>SUM('Quality Assessment Tool'!H343:H356)</f>
        <v>68</v>
      </c>
      <c r="M71" s="228">
        <f>SUM('Quality Assessment Tool'!I343:I356)</f>
        <v>0</v>
      </c>
      <c r="N71" s="229">
        <f t="shared" si="6"/>
        <v>0</v>
      </c>
      <c r="O71" s="230" t="str">
        <f>IF(COUNTBLANK('Quality Assessment Tool'!I343:I356)&gt;0,"Pending…","Complete")</f>
        <v>Pending…</v>
      </c>
      <c r="P71" s="222" t="str">
        <f>IF(O71="Pending…","",IF(N71&gt;Settings!$D$7,"Excellent",IF(N71&gt;Settings!$D$6,"Good",IF(N71&gt;Settings!$D$5,"Average","Bad"))))</f>
        <v/>
      </c>
      <c r="Q71" s="1"/>
    </row>
    <row r="73" spans="1:17" ht="23.25" x14ac:dyDescent="0.25">
      <c r="A73" s="1"/>
      <c r="B73" s="409" t="s">
        <v>994</v>
      </c>
      <c r="C73" s="410"/>
      <c r="D73" s="410"/>
      <c r="E73" s="410"/>
      <c r="F73" s="410"/>
      <c r="G73" s="410"/>
      <c r="H73" s="410"/>
      <c r="I73" s="410"/>
      <c r="J73" s="410"/>
      <c r="K73" s="410"/>
      <c r="L73" s="219">
        <f>SUM(L74,L78,L86,L92,L98,L102,L105,L109)</f>
        <v>700</v>
      </c>
      <c r="M73" s="219">
        <f>SUM(M74,M78,M86,M92,M98,M102,M105,M109)</f>
        <v>0</v>
      </c>
      <c r="N73" s="220">
        <f>M73/L73</f>
        <v>0</v>
      </c>
      <c r="O73" s="221" t="str">
        <f>IF(COUNTIF(O74:O110,"Pending…")&gt;0,"Pending…","Complete")</f>
        <v>Pending…</v>
      </c>
      <c r="P73" s="222" t="str">
        <f>IF(O73="Pending…","",IF(N73&gt;Settings!$D$7,"Excellent",IF(N73&gt;Settings!$D$6,"Good",IF(N73&gt;Settings!$D$5,"Average","Bad"))))</f>
        <v/>
      </c>
    </row>
    <row r="74" spans="1:17" ht="32.1" customHeight="1" x14ac:dyDescent="0.25">
      <c r="A74" s="197"/>
      <c r="B74" s="238"/>
      <c r="C74" s="417" t="s">
        <v>1030</v>
      </c>
      <c r="D74" s="417"/>
      <c r="E74" s="417"/>
      <c r="F74" s="417"/>
      <c r="G74" s="417"/>
      <c r="H74" s="417"/>
      <c r="I74" s="417"/>
      <c r="J74" s="417"/>
      <c r="K74" s="418"/>
      <c r="L74" s="234">
        <f>SUM(L75:L77)</f>
        <v>55</v>
      </c>
      <c r="M74" s="234">
        <f>SUM(M75:M77)</f>
        <v>0</v>
      </c>
      <c r="N74" s="225">
        <f>M74/L74</f>
        <v>0</v>
      </c>
      <c r="O74" s="226" t="str">
        <f>IF(COUNTIF(O75:O77,"Pending…")&gt;0,"Pending…","Complete")</f>
        <v>Pending…</v>
      </c>
      <c r="P74" s="222" t="str">
        <f>IF(O74="Pending…","",IF(N74&gt;Settings!$D$7,"Excellent",IF(N74&gt;Settings!$D$6,"Good",IF(N74&gt;Settings!$D$5,"Average","Bad"))))</f>
        <v/>
      </c>
    </row>
    <row r="75" spans="1:17" ht="18.75" x14ac:dyDescent="0.25">
      <c r="A75" s="235"/>
      <c r="B75" s="236"/>
      <c r="C75" s="237"/>
      <c r="D75" s="353" t="s">
        <v>1031</v>
      </c>
      <c r="E75" s="353"/>
      <c r="F75" s="353"/>
      <c r="G75" s="353"/>
      <c r="H75" s="353"/>
      <c r="I75" s="353"/>
      <c r="J75" s="353"/>
      <c r="K75" s="406"/>
      <c r="L75" s="228">
        <f>SUM('Quality Assessment Tool'!H361:H364)</f>
        <v>35</v>
      </c>
      <c r="M75" s="228">
        <f>SUM('Quality Assessment Tool'!I361:I364)</f>
        <v>0</v>
      </c>
      <c r="N75" s="229">
        <f t="shared" ref="N75:N110" si="8">M75/L75</f>
        <v>0</v>
      </c>
      <c r="O75" s="230" t="str">
        <f>IF(COUNTBLANK('Quality Assessment Tool'!I361:I364)&gt;0,"Pending…","Complete")</f>
        <v>Pending…</v>
      </c>
      <c r="P75" s="222" t="str">
        <f>IF(O75="Pending…","",IF(N75&gt;Settings!$D$7,"Excellent",IF(N75&gt;Settings!$D$6,"Good",IF(N75&gt;Settings!$D$5,"Average","Bad"))))</f>
        <v/>
      </c>
    </row>
    <row r="76" spans="1:17" ht="32.1" customHeight="1" x14ac:dyDescent="0.25">
      <c r="A76" s="235"/>
      <c r="B76" s="236"/>
      <c r="C76" s="237"/>
      <c r="D76" s="353" t="s">
        <v>1032</v>
      </c>
      <c r="E76" s="353"/>
      <c r="F76" s="353"/>
      <c r="G76" s="353"/>
      <c r="H76" s="353"/>
      <c r="I76" s="353"/>
      <c r="J76" s="353"/>
      <c r="K76" s="406"/>
      <c r="L76" s="228">
        <f>SUM('Quality Assessment Tool'!H366)</f>
        <v>10</v>
      </c>
      <c r="M76" s="228">
        <f>SUM('Quality Assessment Tool'!I366)</f>
        <v>0</v>
      </c>
      <c r="N76" s="229">
        <f t="shared" si="8"/>
        <v>0</v>
      </c>
      <c r="O76" s="230" t="str">
        <f>IF(COUNTBLANK('Quality Assessment Tool'!I366:I366)&gt;0,"Pending…","Complete")</f>
        <v>Pending…</v>
      </c>
      <c r="P76" s="222" t="str">
        <f>IF(O76="Pending…","",IF(N76&gt;Settings!$D$7,"Excellent",IF(N76&gt;Settings!$D$6,"Good",IF(N76&gt;Settings!$D$5,"Average","Bad"))))</f>
        <v/>
      </c>
    </row>
    <row r="77" spans="1:17" ht="32.1" customHeight="1" x14ac:dyDescent="0.25">
      <c r="A77" s="235"/>
      <c r="B77" s="236"/>
      <c r="C77" s="237"/>
      <c r="D77" s="353" t="s">
        <v>1033</v>
      </c>
      <c r="E77" s="353"/>
      <c r="F77" s="353"/>
      <c r="G77" s="353"/>
      <c r="H77" s="353"/>
      <c r="I77" s="353"/>
      <c r="J77" s="353"/>
      <c r="K77" s="406"/>
      <c r="L77" s="228">
        <f>SUM('Quality Assessment Tool'!H368)</f>
        <v>10</v>
      </c>
      <c r="M77" s="228">
        <f>SUM('Quality Assessment Tool'!I368)</f>
        <v>0</v>
      </c>
      <c r="N77" s="229">
        <f t="shared" si="8"/>
        <v>0</v>
      </c>
      <c r="O77" s="230" t="str">
        <f>IF(COUNTBLANK('Quality Assessment Tool'!I368:I368)&gt;0,"Pending…","Complete")</f>
        <v>Pending…</v>
      </c>
      <c r="P77" s="222" t="str">
        <f>IF(O77="Pending…","",IF(N77&gt;Settings!$D$7,"Excellent",IF(N77&gt;Settings!$D$6,"Good",IF(N77&gt;Settings!$D$5,"Average","Bad"))))</f>
        <v/>
      </c>
    </row>
    <row r="78" spans="1:17" ht="32.1" customHeight="1" x14ac:dyDescent="0.25">
      <c r="A78" s="197"/>
      <c r="B78" s="238"/>
      <c r="C78" s="417" t="s">
        <v>695</v>
      </c>
      <c r="D78" s="417"/>
      <c r="E78" s="417"/>
      <c r="F78" s="417"/>
      <c r="G78" s="417"/>
      <c r="H78" s="417"/>
      <c r="I78" s="417"/>
      <c r="J78" s="417"/>
      <c r="K78" s="418"/>
      <c r="L78" s="234">
        <f>SUM(L79:L85)</f>
        <v>75</v>
      </c>
      <c r="M78" s="234">
        <f>SUM(M79:M85)</f>
        <v>0</v>
      </c>
      <c r="N78" s="225">
        <f>M78/L78</f>
        <v>0</v>
      </c>
      <c r="O78" s="226" t="str">
        <f>IF(COUNTIF(O79:O85,"Pending…")&gt;0,"Pending…","Complete")</f>
        <v>Pending…</v>
      </c>
      <c r="P78" s="222" t="str">
        <f>IF(O78="Pending…","",IF(N78&gt;Settings!$D$7,"Excellent",IF(N78&gt;Settings!$D$6,"Good",IF(N78&gt;Settings!$D$5,"Average","Bad"))))</f>
        <v/>
      </c>
    </row>
    <row r="79" spans="1:17" ht="32.1" customHeight="1" x14ac:dyDescent="0.25">
      <c r="A79" s="235"/>
      <c r="B79" s="236"/>
      <c r="C79" s="237"/>
      <c r="D79" s="353" t="s">
        <v>1034</v>
      </c>
      <c r="E79" s="353"/>
      <c r="F79" s="353"/>
      <c r="G79" s="353"/>
      <c r="H79" s="353"/>
      <c r="I79" s="353"/>
      <c r="J79" s="353"/>
      <c r="K79" s="406"/>
      <c r="L79" s="228">
        <f>SUM('Quality Assessment Tool'!H371:H373)</f>
        <v>15</v>
      </c>
      <c r="M79" s="228">
        <f>SUM('Quality Assessment Tool'!I371:I373)</f>
        <v>0</v>
      </c>
      <c r="N79" s="229">
        <f>M79/L79</f>
        <v>0</v>
      </c>
      <c r="O79" s="230" t="str">
        <f>IF(COUNTBLANK('Quality Assessment Tool'!I371:I373)&gt;0,"Pending…","Complete")</f>
        <v>Pending…</v>
      </c>
      <c r="P79" s="222" t="str">
        <f>IF(O79="Pending…","",IF(N79&gt;Settings!$D$7,"Excellent",IF(N79&gt;Settings!$D$6,"Good",IF(N79&gt;Settings!$D$5,"Average","Bad"))))</f>
        <v/>
      </c>
    </row>
    <row r="80" spans="1:17" ht="18.75" x14ac:dyDescent="0.25">
      <c r="A80" s="235"/>
      <c r="B80" s="236"/>
      <c r="C80" s="237"/>
      <c r="D80" s="353" t="s">
        <v>1035</v>
      </c>
      <c r="E80" s="353"/>
      <c r="F80" s="353"/>
      <c r="G80" s="353"/>
      <c r="H80" s="353"/>
      <c r="I80" s="353"/>
      <c r="J80" s="353"/>
      <c r="K80" s="406"/>
      <c r="L80" s="228">
        <f>SUM('Quality Assessment Tool'!H375:H376)</f>
        <v>10</v>
      </c>
      <c r="M80" s="228">
        <f>SUM('Quality Assessment Tool'!I375:I376)</f>
        <v>0</v>
      </c>
      <c r="N80" s="229">
        <f t="shared" si="8"/>
        <v>0</v>
      </c>
      <c r="O80" s="230" t="str">
        <f>IF(COUNTBLANK('Quality Assessment Tool'!I375:I376)&gt;0,"Pending…","Complete")</f>
        <v>Pending…</v>
      </c>
      <c r="P80" s="222" t="str">
        <f>IF(O80="Pending…","",IF(N80&gt;Settings!$D$7,"Excellent",IF(N80&gt;Settings!$D$6,"Good",IF(N80&gt;Settings!$D$5,"Average","Bad"))))</f>
        <v/>
      </c>
    </row>
    <row r="81" spans="1:16" ht="18.75" x14ac:dyDescent="0.25">
      <c r="A81" s="235"/>
      <c r="B81" s="236"/>
      <c r="C81" s="237"/>
      <c r="D81" s="353" t="s">
        <v>1036</v>
      </c>
      <c r="E81" s="353"/>
      <c r="F81" s="353"/>
      <c r="G81" s="353"/>
      <c r="H81" s="353"/>
      <c r="I81" s="353"/>
      <c r="J81" s="353"/>
      <c r="K81" s="406"/>
      <c r="L81" s="228">
        <f>SUM('Quality Assessment Tool'!H378:H380)</f>
        <v>15</v>
      </c>
      <c r="M81" s="228">
        <f>SUM('Quality Assessment Tool'!I378:I380)</f>
        <v>0</v>
      </c>
      <c r="N81" s="229">
        <f t="shared" si="8"/>
        <v>0</v>
      </c>
      <c r="O81" s="230" t="str">
        <f>IF(COUNTBLANK('Quality Assessment Tool'!I378:I380)&gt;0,"Pending…","Complete")</f>
        <v>Pending…</v>
      </c>
      <c r="P81" s="222" t="str">
        <f>IF(O81="Pending…","",IF(N81&gt;Settings!$D$7,"Excellent",IF(N81&gt;Settings!$D$6,"Good",IF(N81&gt;Settings!$D$5,"Average","Bad"))))</f>
        <v/>
      </c>
    </row>
    <row r="82" spans="1:16" ht="32.1" customHeight="1" x14ac:dyDescent="0.25">
      <c r="A82" s="235"/>
      <c r="B82" s="236"/>
      <c r="C82" s="237"/>
      <c r="D82" s="353" t="s">
        <v>1037</v>
      </c>
      <c r="E82" s="353"/>
      <c r="F82" s="353"/>
      <c r="G82" s="353"/>
      <c r="H82" s="353"/>
      <c r="I82" s="353"/>
      <c r="J82" s="353"/>
      <c r="K82" s="406"/>
      <c r="L82" s="228">
        <f>SUM('Quality Assessment Tool'!H382:H383)</f>
        <v>10</v>
      </c>
      <c r="M82" s="228">
        <f>SUM('Quality Assessment Tool'!I382:I383)</f>
        <v>0</v>
      </c>
      <c r="N82" s="229">
        <f t="shared" si="8"/>
        <v>0</v>
      </c>
      <c r="O82" s="230" t="str">
        <f>IF(COUNTBLANK('Quality Assessment Tool'!I382:I383)&gt;0,"Pending…","Complete")</f>
        <v>Pending…</v>
      </c>
      <c r="P82" s="222" t="str">
        <f>IF(O82="Pending…","",IF(N82&gt;Settings!$D$7,"Excellent",IF(N82&gt;Settings!$D$6,"Good",IF(N82&gt;Settings!$D$5,"Average","Bad"))))</f>
        <v/>
      </c>
    </row>
    <row r="83" spans="1:16" ht="32.1" customHeight="1" x14ac:dyDescent="0.25">
      <c r="A83" s="235"/>
      <c r="B83" s="236"/>
      <c r="C83" s="237"/>
      <c r="D83" s="353" t="s">
        <v>1038</v>
      </c>
      <c r="E83" s="353"/>
      <c r="F83" s="353"/>
      <c r="G83" s="353"/>
      <c r="H83" s="353"/>
      <c r="I83" s="353"/>
      <c r="J83" s="353"/>
      <c r="K83" s="406"/>
      <c r="L83" s="228">
        <f>SUM('Quality Assessment Tool'!H385:H386)</f>
        <v>10</v>
      </c>
      <c r="M83" s="228">
        <f>SUM('Quality Assessment Tool'!I385:I386)</f>
        <v>0</v>
      </c>
      <c r="N83" s="229">
        <f t="shared" si="8"/>
        <v>0</v>
      </c>
      <c r="O83" s="230" t="str">
        <f>IF(COUNTBLANK('Quality Assessment Tool'!I385:I386)&gt;0,"Pending…","Complete")</f>
        <v>Pending…</v>
      </c>
      <c r="P83" s="222" t="str">
        <f>IF(O83="Pending…","",IF(N83&gt;Settings!$D$7,"Excellent",IF(N83&gt;Settings!$D$6,"Good",IF(N83&gt;Settings!$D$5,"Average","Bad"))))</f>
        <v/>
      </c>
    </row>
    <row r="84" spans="1:16" ht="32.1" customHeight="1" x14ac:dyDescent="0.25">
      <c r="A84" s="235"/>
      <c r="B84" s="236"/>
      <c r="C84" s="237"/>
      <c r="D84" s="353" t="s">
        <v>1039</v>
      </c>
      <c r="E84" s="353"/>
      <c r="F84" s="353"/>
      <c r="G84" s="353"/>
      <c r="H84" s="353"/>
      <c r="I84" s="353"/>
      <c r="J84" s="353"/>
      <c r="K84" s="406"/>
      <c r="L84" s="228">
        <f>SUM('Quality Assessment Tool'!H388:H389)</f>
        <v>10</v>
      </c>
      <c r="M84" s="228">
        <f>SUM('Quality Assessment Tool'!I388:I389)</f>
        <v>0</v>
      </c>
      <c r="N84" s="229">
        <f t="shared" ref="N84" si="9">M84/L84</f>
        <v>0</v>
      </c>
      <c r="O84" s="230" t="str">
        <f>IF(COUNTBLANK('Quality Assessment Tool'!I388:I389)&gt;0,"Pending…","Complete")</f>
        <v>Pending…</v>
      </c>
      <c r="P84" s="222" t="str">
        <f>IF(O84="Pending…","",IF(N84&gt;Settings!$D$7,"Excellent",IF(N84&gt;Settings!$D$6,"Good",IF(N84&gt;Settings!$D$5,"Average","Bad"))))</f>
        <v/>
      </c>
    </row>
    <row r="85" spans="1:16" ht="18.75" customHeight="1" x14ac:dyDescent="0.25">
      <c r="A85" s="235"/>
      <c r="B85" s="236"/>
      <c r="C85" s="237"/>
      <c r="D85" s="368" t="s">
        <v>1041</v>
      </c>
      <c r="E85" s="368"/>
      <c r="F85" s="368"/>
      <c r="G85" s="368"/>
      <c r="H85" s="368"/>
      <c r="I85" s="368"/>
      <c r="J85" s="368"/>
      <c r="K85" s="369"/>
      <c r="L85" s="228">
        <f>SUM('Quality Assessment Tool'!H391)</f>
        <v>5</v>
      </c>
      <c r="M85" s="228">
        <f>SUM('Quality Assessment Tool'!I391)</f>
        <v>0</v>
      </c>
      <c r="N85" s="229">
        <f t="shared" si="8"/>
        <v>0</v>
      </c>
      <c r="O85" s="230" t="str">
        <f>IF(COUNTBLANK('Quality Assessment Tool'!I391:I391)&gt;0,"Pending…","Complete")</f>
        <v>Pending…</v>
      </c>
      <c r="P85" s="222" t="str">
        <f>IF(O85="Pending…","",IF(N85&gt;Settings!$D$7,"Excellent",IF(N85&gt;Settings!$D$6,"Good",IF(N85&gt;Settings!$D$5,"Average","Bad"))))</f>
        <v/>
      </c>
    </row>
    <row r="86" spans="1:16" ht="32.1" customHeight="1" x14ac:dyDescent="0.25">
      <c r="A86" s="197"/>
      <c r="B86" s="238"/>
      <c r="C86" s="417" t="s">
        <v>1042</v>
      </c>
      <c r="D86" s="417"/>
      <c r="E86" s="417"/>
      <c r="F86" s="417"/>
      <c r="G86" s="417"/>
      <c r="H86" s="417"/>
      <c r="I86" s="417"/>
      <c r="J86" s="417"/>
      <c r="K86" s="418"/>
      <c r="L86" s="234">
        <f>SUM(L87:L91)</f>
        <v>150</v>
      </c>
      <c r="M86" s="234">
        <f>SUM(M87:M91)</f>
        <v>0</v>
      </c>
      <c r="N86" s="225">
        <f>M86/L86</f>
        <v>0</v>
      </c>
      <c r="O86" s="226" t="str">
        <f>IF(COUNTIF(O87:O91,"Pending…")&gt;0,"Pending…","Complete")</f>
        <v>Pending…</v>
      </c>
      <c r="P86" s="222" t="str">
        <f>IF(O86="Pending…","",IF(N86&gt;Settings!$D$7,"Excellent",IF(N86&gt;Settings!$D$6,"Good",IF(N86&gt;Settings!$D$5,"Average","Bad"))))</f>
        <v/>
      </c>
    </row>
    <row r="87" spans="1:16" ht="18.75" x14ac:dyDescent="0.25">
      <c r="A87" s="235"/>
      <c r="B87" s="236"/>
      <c r="C87" s="237"/>
      <c r="D87" s="353" t="s">
        <v>1043</v>
      </c>
      <c r="E87" s="353"/>
      <c r="F87" s="353"/>
      <c r="G87" s="353"/>
      <c r="H87" s="353"/>
      <c r="I87" s="353"/>
      <c r="J87" s="353"/>
      <c r="K87" s="406"/>
      <c r="L87" s="228">
        <f>SUM('Quality Assessment Tool'!H394:H396)</f>
        <v>15</v>
      </c>
      <c r="M87" s="228">
        <f>SUM('Quality Assessment Tool'!I394:I396)</f>
        <v>0</v>
      </c>
      <c r="N87" s="229">
        <f t="shared" si="8"/>
        <v>0</v>
      </c>
      <c r="O87" s="230" t="str">
        <f>IF(COUNTBLANK('Quality Assessment Tool'!I394:I396)&gt;0,"Pending…","Complete")</f>
        <v>Pending…</v>
      </c>
      <c r="P87" s="222" t="str">
        <f>IF(O87="Pending…","",IF(N87&gt;Settings!$D$7,"Excellent",IF(N87&gt;Settings!$D$6,"Good",IF(N87&gt;Settings!$D$5,"Average","Bad"))))</f>
        <v/>
      </c>
    </row>
    <row r="88" spans="1:16" ht="18.75" x14ac:dyDescent="0.25">
      <c r="A88" s="235"/>
      <c r="B88" s="236"/>
      <c r="C88" s="237"/>
      <c r="D88" s="353" t="s">
        <v>1045</v>
      </c>
      <c r="E88" s="353"/>
      <c r="F88" s="353"/>
      <c r="G88" s="353"/>
      <c r="H88" s="353"/>
      <c r="I88" s="353"/>
      <c r="J88" s="353"/>
      <c r="K88" s="406"/>
      <c r="L88" s="228">
        <f>SUM('Quality Assessment Tool'!H398:H399)</f>
        <v>25</v>
      </c>
      <c r="M88" s="228">
        <f>SUM('Quality Assessment Tool'!I398:I399)</f>
        <v>0</v>
      </c>
      <c r="N88" s="229">
        <f t="shared" si="8"/>
        <v>0</v>
      </c>
      <c r="O88" s="230" t="str">
        <f>IF(COUNTBLANK('Quality Assessment Tool'!I398:I399)&gt;0,"Pending…","Complete")</f>
        <v>Pending…</v>
      </c>
      <c r="P88" s="222" t="str">
        <f>IF(O88="Pending…","",IF(N88&gt;Settings!$D$7,"Excellent",IF(N88&gt;Settings!$D$6,"Good",IF(N88&gt;Settings!$D$5,"Average","Bad"))))</f>
        <v/>
      </c>
    </row>
    <row r="89" spans="1:16" ht="32.1" customHeight="1" x14ac:dyDescent="0.25">
      <c r="A89" s="235"/>
      <c r="B89" s="236"/>
      <c r="C89" s="237"/>
      <c r="D89" s="353" t="s">
        <v>1046</v>
      </c>
      <c r="E89" s="353"/>
      <c r="F89" s="353"/>
      <c r="G89" s="353"/>
      <c r="H89" s="353"/>
      <c r="I89" s="353"/>
      <c r="J89" s="353"/>
      <c r="K89" s="406"/>
      <c r="L89" s="228">
        <f>SUM('Quality Assessment Tool'!H401:H404)</f>
        <v>60</v>
      </c>
      <c r="M89" s="228">
        <f>SUM('Quality Assessment Tool'!I401:I404)</f>
        <v>0</v>
      </c>
      <c r="N89" s="229">
        <f t="shared" si="8"/>
        <v>0</v>
      </c>
      <c r="O89" s="230" t="str">
        <f>IF(COUNTBLANK('Quality Assessment Tool'!I401:I404)&gt;0,"Pending…","Complete")</f>
        <v>Pending…</v>
      </c>
      <c r="P89" s="222" t="str">
        <f>IF(O89="Pending…","",IF(N89&gt;Settings!$D$7,"Excellent",IF(N89&gt;Settings!$D$6,"Good",IF(N89&gt;Settings!$D$5,"Average","Bad"))))</f>
        <v/>
      </c>
    </row>
    <row r="90" spans="1:16" ht="18.75" x14ac:dyDescent="0.25">
      <c r="A90" s="235"/>
      <c r="B90" s="236"/>
      <c r="C90" s="237"/>
      <c r="D90" s="353" t="s">
        <v>1053</v>
      </c>
      <c r="E90" s="353"/>
      <c r="F90" s="353"/>
      <c r="G90" s="353"/>
      <c r="H90" s="353"/>
      <c r="I90" s="353"/>
      <c r="J90" s="353"/>
      <c r="K90" s="406"/>
      <c r="L90" s="228">
        <f>SUM('Quality Assessment Tool'!H406:H408)</f>
        <v>30</v>
      </c>
      <c r="M90" s="228">
        <f>SUM('Quality Assessment Tool'!I406:I408)</f>
        <v>0</v>
      </c>
      <c r="N90" s="229">
        <f t="shared" si="8"/>
        <v>0</v>
      </c>
      <c r="O90" s="230" t="str">
        <f>IF(COUNTBLANK('Quality Assessment Tool'!I406:I408)&gt;0,"Pending…","Complete")</f>
        <v>Pending…</v>
      </c>
      <c r="P90" s="222" t="str">
        <f>IF(O90="Pending…","",IF(N90&gt;Settings!$D$7,"Excellent",IF(N90&gt;Settings!$D$6,"Good",IF(N90&gt;Settings!$D$5,"Average","Bad"))))</f>
        <v/>
      </c>
    </row>
    <row r="91" spans="1:16" ht="18.75" x14ac:dyDescent="0.25">
      <c r="A91" s="235"/>
      <c r="B91" s="236"/>
      <c r="C91" s="237"/>
      <c r="D91" s="353" t="s">
        <v>1054</v>
      </c>
      <c r="E91" s="353"/>
      <c r="F91" s="353"/>
      <c r="G91" s="353"/>
      <c r="H91" s="353"/>
      <c r="I91" s="353"/>
      <c r="J91" s="353"/>
      <c r="K91" s="406"/>
      <c r="L91" s="228">
        <f>SUM('Quality Assessment Tool'!H410)</f>
        <v>20</v>
      </c>
      <c r="M91" s="228">
        <f>SUM('Quality Assessment Tool'!I410)</f>
        <v>0</v>
      </c>
      <c r="N91" s="229">
        <f t="shared" si="8"/>
        <v>0</v>
      </c>
      <c r="O91" s="230" t="str">
        <f>IF(COUNTBLANK('Quality Assessment Tool'!I410)&gt;0,"Pending…","Complete")</f>
        <v>Pending…</v>
      </c>
      <c r="P91" s="222" t="str">
        <f>IF(O91="Pending…","",IF(N91&gt;Settings!$D$7,"Excellent",IF(N91&gt;Settings!$D$6,"Good",IF(N91&gt;Settings!$D$5,"Average","Bad"))))</f>
        <v/>
      </c>
    </row>
    <row r="92" spans="1:16" ht="32.1" customHeight="1" x14ac:dyDescent="0.25">
      <c r="A92" s="197"/>
      <c r="B92" s="238"/>
      <c r="C92" s="417" t="s">
        <v>1055</v>
      </c>
      <c r="D92" s="417"/>
      <c r="E92" s="417"/>
      <c r="F92" s="417"/>
      <c r="G92" s="417"/>
      <c r="H92" s="417"/>
      <c r="I92" s="417"/>
      <c r="J92" s="417"/>
      <c r="K92" s="418"/>
      <c r="L92" s="234">
        <f>SUM(L93:L97)</f>
        <v>230</v>
      </c>
      <c r="M92" s="234">
        <f>SUM(M93:M97)</f>
        <v>0</v>
      </c>
      <c r="N92" s="225">
        <f>M92/L92</f>
        <v>0</v>
      </c>
      <c r="O92" s="226" t="str">
        <f>IF(COUNTIF(O93:O97,"Pending…")&gt;0,"Pending…","Complete")</f>
        <v>Pending…</v>
      </c>
      <c r="P92" s="222" t="str">
        <f>IF(O92="Pending…","",IF(N92&gt;Settings!$D$7,"Excellent",IF(N92&gt;Settings!$D$6,"Good",IF(N92&gt;Settings!$D$5,"Average","Bad"))))</f>
        <v/>
      </c>
    </row>
    <row r="93" spans="1:16" ht="18.75" x14ac:dyDescent="0.25">
      <c r="A93" s="235"/>
      <c r="B93" s="236"/>
      <c r="C93" s="237"/>
      <c r="D93" s="353" t="s">
        <v>1417</v>
      </c>
      <c r="E93" s="353"/>
      <c r="F93" s="353"/>
      <c r="G93" s="353"/>
      <c r="H93" s="353"/>
      <c r="I93" s="353"/>
      <c r="J93" s="353"/>
      <c r="K93" s="406"/>
      <c r="L93" s="228">
        <f>SUM('Quality Assessment Tool'!H413)</f>
        <v>10</v>
      </c>
      <c r="M93" s="228">
        <f>SUM('Quality Assessment Tool'!I413)</f>
        <v>0</v>
      </c>
      <c r="N93" s="229">
        <f t="shared" si="8"/>
        <v>0</v>
      </c>
      <c r="O93" s="230" t="str">
        <f>IF(COUNTBLANK('Quality Assessment Tool'!I413)&gt;0,"Pending…","Complete")</f>
        <v>Pending…</v>
      </c>
      <c r="P93" s="222" t="str">
        <f>IF(O93="Pending…","",IF(N93&gt;Settings!$D$7,"Excellent",IF(N93&gt;Settings!$D$6,"Good",IF(N93&gt;Settings!$D$5,"Average","Bad"))))</f>
        <v/>
      </c>
    </row>
    <row r="94" spans="1:16" ht="18.75" x14ac:dyDescent="0.25">
      <c r="A94" s="235"/>
      <c r="B94" s="236"/>
      <c r="C94" s="237"/>
      <c r="D94" s="353" t="s">
        <v>1057</v>
      </c>
      <c r="E94" s="353"/>
      <c r="F94" s="353"/>
      <c r="G94" s="353"/>
      <c r="H94" s="353"/>
      <c r="I94" s="353"/>
      <c r="J94" s="353"/>
      <c r="K94" s="406"/>
      <c r="L94" s="228">
        <f>SUM('Quality Assessment Tool'!H415:H421)</f>
        <v>40</v>
      </c>
      <c r="M94" s="228">
        <f>SUM('Quality Assessment Tool'!I415:I421)</f>
        <v>0</v>
      </c>
      <c r="N94" s="229">
        <f t="shared" si="8"/>
        <v>0</v>
      </c>
      <c r="O94" s="230" t="str">
        <f>IF(COUNTBLANK('Quality Assessment Tool'!I415:I421)&gt;0,"Pending…","Complete")</f>
        <v>Pending…</v>
      </c>
      <c r="P94" s="222" t="str">
        <f>IF(O94="Pending…","",IF(N94&gt;Settings!$D$7,"Excellent",IF(N94&gt;Settings!$D$6,"Good",IF(N94&gt;Settings!$D$5,"Average","Bad"))))</f>
        <v/>
      </c>
    </row>
    <row r="95" spans="1:16" ht="18.75" x14ac:dyDescent="0.25">
      <c r="A95" s="235"/>
      <c r="B95" s="236"/>
      <c r="C95" s="237"/>
      <c r="D95" s="353" t="s">
        <v>1068</v>
      </c>
      <c r="E95" s="353"/>
      <c r="F95" s="353"/>
      <c r="G95" s="353"/>
      <c r="H95" s="353"/>
      <c r="I95" s="353"/>
      <c r="J95" s="353"/>
      <c r="K95" s="406"/>
      <c r="L95" s="228">
        <f>SUM('Quality Assessment Tool'!H423:H452)</f>
        <v>160</v>
      </c>
      <c r="M95" s="228">
        <f>SUM('Quality Assessment Tool'!I423:I452)</f>
        <v>0</v>
      </c>
      <c r="N95" s="229">
        <f t="shared" si="8"/>
        <v>0</v>
      </c>
      <c r="O95" s="230" t="str">
        <f>IF(COUNTBLANK('Quality Assessment Tool'!I423:I452)&gt;0,"Pending…","Complete")</f>
        <v>Pending…</v>
      </c>
      <c r="P95" s="222" t="str">
        <f>IF(O95="Pending…","",IF(N95&gt;Settings!$D$7,"Excellent",IF(N95&gt;Settings!$D$6,"Good",IF(N95&gt;Settings!$D$5,"Average","Bad"))))</f>
        <v/>
      </c>
    </row>
    <row r="96" spans="1:16" ht="18.75" x14ac:dyDescent="0.25">
      <c r="A96" s="235"/>
      <c r="B96" s="236"/>
      <c r="C96" s="237"/>
      <c r="D96" s="353" t="s">
        <v>1418</v>
      </c>
      <c r="E96" s="353"/>
      <c r="F96" s="353"/>
      <c r="G96" s="353"/>
      <c r="H96" s="353"/>
      <c r="I96" s="353"/>
      <c r="J96" s="353"/>
      <c r="K96" s="406"/>
      <c r="L96" s="228">
        <f>SUM('Quality Assessment Tool'!H454)</f>
        <v>10</v>
      </c>
      <c r="M96" s="228">
        <f>SUM('Quality Assessment Tool'!I454)</f>
        <v>0</v>
      </c>
      <c r="N96" s="229">
        <f t="shared" si="8"/>
        <v>0</v>
      </c>
      <c r="O96" s="230" t="str">
        <f>IF(COUNTBLANK('Quality Assessment Tool'!I454)&gt;0,"Pending…","Complete")</f>
        <v>Pending…</v>
      </c>
      <c r="P96" s="222" t="str">
        <f>IF(O96="Pending…","",IF(N96&gt;Settings!$D$7,"Excellent",IF(N96&gt;Settings!$D$6,"Good",IF(N96&gt;Settings!$D$5,"Average","Bad"))))</f>
        <v/>
      </c>
    </row>
    <row r="97" spans="1:16" ht="18.75" x14ac:dyDescent="0.25">
      <c r="A97" s="235"/>
      <c r="B97" s="236"/>
      <c r="C97" s="237"/>
      <c r="D97" s="353" t="s">
        <v>1116</v>
      </c>
      <c r="E97" s="353"/>
      <c r="F97" s="353"/>
      <c r="G97" s="353"/>
      <c r="H97" s="353"/>
      <c r="I97" s="353"/>
      <c r="J97" s="353"/>
      <c r="K97" s="406"/>
      <c r="L97" s="228">
        <f>SUM('Quality Assessment Tool'!H456)</f>
        <v>10</v>
      </c>
      <c r="M97" s="228">
        <f>SUM('Quality Assessment Tool'!I456)</f>
        <v>0</v>
      </c>
      <c r="N97" s="229">
        <f t="shared" si="8"/>
        <v>0</v>
      </c>
      <c r="O97" s="230" t="str">
        <f>IF(COUNTBLANK('Quality Assessment Tool'!I456)&gt;0,"Pending…","Complete")</f>
        <v>Pending…</v>
      </c>
      <c r="P97" s="222" t="str">
        <f>IF(O97="Pending…","",IF(N97&gt;Settings!$D$7,"Excellent",IF(N97&gt;Settings!$D$6,"Good",IF(N97&gt;Settings!$D$5,"Average","Bad"))))</f>
        <v/>
      </c>
    </row>
    <row r="98" spans="1:16" ht="32.1" customHeight="1" x14ac:dyDescent="0.25">
      <c r="A98" s="197"/>
      <c r="B98" s="238"/>
      <c r="C98" s="417" t="s">
        <v>995</v>
      </c>
      <c r="D98" s="417"/>
      <c r="E98" s="417"/>
      <c r="F98" s="417"/>
      <c r="G98" s="417"/>
      <c r="H98" s="417"/>
      <c r="I98" s="417"/>
      <c r="J98" s="417"/>
      <c r="K98" s="418"/>
      <c r="L98" s="234">
        <f>SUM(L99:L101)</f>
        <v>50</v>
      </c>
      <c r="M98" s="234">
        <f>SUM(M99:M101)</f>
        <v>0</v>
      </c>
      <c r="N98" s="225">
        <f>M98/L98</f>
        <v>0</v>
      </c>
      <c r="O98" s="226" t="str">
        <f>IF(COUNTIF(O99:O101,"Pending…")&gt;0,"Pending…","Complete")</f>
        <v>Pending…</v>
      </c>
      <c r="P98" s="222" t="str">
        <f>IF(O98="Pending…","",IF(N98&gt;Settings!$D$7,"Excellent",IF(N98&gt;Settings!$D$6,"Good",IF(N98&gt;Settings!$D$5,"Average","Bad"))))</f>
        <v/>
      </c>
    </row>
    <row r="99" spans="1:16" ht="32.1" customHeight="1" x14ac:dyDescent="0.25">
      <c r="A99" s="235"/>
      <c r="B99" s="236"/>
      <c r="C99" s="237"/>
      <c r="D99" s="353" t="s">
        <v>1419</v>
      </c>
      <c r="E99" s="353"/>
      <c r="F99" s="353"/>
      <c r="G99" s="353"/>
      <c r="H99" s="353"/>
      <c r="I99" s="353"/>
      <c r="J99" s="353"/>
      <c r="K99" s="406"/>
      <c r="L99" s="228">
        <f>SUM('Quality Assessment Tool'!H459)</f>
        <v>10</v>
      </c>
      <c r="M99" s="228">
        <f>SUM('Quality Assessment Tool'!I459)</f>
        <v>0</v>
      </c>
      <c r="N99" s="229">
        <f t="shared" si="8"/>
        <v>0</v>
      </c>
      <c r="O99" s="230" t="str">
        <f>IF(COUNTBLANK('Quality Assessment Tool'!I459)&gt;0,"Pending…","Complete")</f>
        <v>Pending…</v>
      </c>
      <c r="P99" s="222" t="str">
        <f>IF(O99="Pending…","",IF(N99&gt;Settings!$D$7,"Excellent",IF(N99&gt;Settings!$D$6,"Good",IF(N99&gt;Settings!$D$5,"Average","Bad"))))</f>
        <v/>
      </c>
    </row>
    <row r="100" spans="1:16" ht="32.1" customHeight="1" x14ac:dyDescent="0.25">
      <c r="A100" s="235"/>
      <c r="B100" s="236"/>
      <c r="C100" s="237"/>
      <c r="D100" s="353" t="s">
        <v>1118</v>
      </c>
      <c r="E100" s="353"/>
      <c r="F100" s="353"/>
      <c r="G100" s="353"/>
      <c r="H100" s="353"/>
      <c r="I100" s="353"/>
      <c r="J100" s="353"/>
      <c r="K100" s="406"/>
      <c r="L100" s="228">
        <f>SUM('Quality Assessment Tool'!H461:H462)</f>
        <v>20</v>
      </c>
      <c r="M100" s="228">
        <f>SUM('Quality Assessment Tool'!I461:I462)</f>
        <v>0</v>
      </c>
      <c r="N100" s="229">
        <f t="shared" si="8"/>
        <v>0</v>
      </c>
      <c r="O100" s="230" t="str">
        <f>IF(COUNTBLANK('Quality Assessment Tool'!I461:I462)&gt;0,"Pending…","Complete")</f>
        <v>Pending…</v>
      </c>
      <c r="P100" s="222" t="str">
        <f>IF(O100="Pending…","",IF(N100&gt;Settings!$D$7,"Excellent",IF(N100&gt;Settings!$D$6,"Good",IF(N100&gt;Settings!$D$5,"Average","Bad"))))</f>
        <v/>
      </c>
    </row>
    <row r="101" spans="1:16" ht="32.1" customHeight="1" x14ac:dyDescent="0.25">
      <c r="A101" s="235"/>
      <c r="B101" s="236"/>
      <c r="C101" s="237"/>
      <c r="D101" s="353" t="s">
        <v>1119</v>
      </c>
      <c r="E101" s="353"/>
      <c r="F101" s="353"/>
      <c r="G101" s="353"/>
      <c r="H101" s="353"/>
      <c r="I101" s="353"/>
      <c r="J101" s="353"/>
      <c r="K101" s="406"/>
      <c r="L101" s="228">
        <f>SUM('Quality Assessment Tool'!H464:H465)</f>
        <v>20</v>
      </c>
      <c r="M101" s="228">
        <f>SUM('Quality Assessment Tool'!I464:I465)</f>
        <v>0</v>
      </c>
      <c r="N101" s="229">
        <f t="shared" si="8"/>
        <v>0</v>
      </c>
      <c r="O101" s="230" t="str">
        <f>IF(COUNTBLANK('Quality Assessment Tool'!I464:I465)&gt;0,"Pending…","Complete")</f>
        <v>Pending…</v>
      </c>
      <c r="P101" s="222" t="str">
        <f>IF(O101="Pending…","",IF(N101&gt;Settings!$D$7,"Excellent",IF(N101&gt;Settings!$D$6,"Good",IF(N101&gt;Settings!$D$5,"Average","Bad"))))</f>
        <v/>
      </c>
    </row>
    <row r="102" spans="1:16" ht="18.75" x14ac:dyDescent="0.25">
      <c r="A102" s="197"/>
      <c r="B102" s="238"/>
      <c r="C102" s="417" t="s">
        <v>1120</v>
      </c>
      <c r="D102" s="417"/>
      <c r="E102" s="417"/>
      <c r="F102" s="417"/>
      <c r="G102" s="417"/>
      <c r="H102" s="417"/>
      <c r="I102" s="417"/>
      <c r="J102" s="417"/>
      <c r="K102" s="418"/>
      <c r="L102" s="234">
        <f>SUM(L103:L104)</f>
        <v>70</v>
      </c>
      <c r="M102" s="234">
        <f>SUM(M103:M104)</f>
        <v>0</v>
      </c>
      <c r="N102" s="225">
        <f>M102/L102</f>
        <v>0</v>
      </c>
      <c r="O102" s="226" t="str">
        <f>IF(COUNTIF(O103:O104,"Pending…")&gt;0,"Pending…","Complete")</f>
        <v>Pending…</v>
      </c>
      <c r="P102" s="222" t="str">
        <f>IF(O102="Pending…","",IF(N102&gt;Settings!$D$7,"Excellent",IF(N102&gt;Settings!$D$6,"Good",IF(N102&gt;Settings!$D$5,"Average","Bad"))))</f>
        <v/>
      </c>
    </row>
    <row r="103" spans="1:16" ht="18.75" customHeight="1" x14ac:dyDescent="0.25">
      <c r="A103" s="235"/>
      <c r="B103" s="236"/>
      <c r="C103" s="237"/>
      <c r="D103" s="353" t="s">
        <v>1121</v>
      </c>
      <c r="E103" s="353"/>
      <c r="F103" s="353"/>
      <c r="G103" s="353"/>
      <c r="H103" s="353"/>
      <c r="I103" s="353"/>
      <c r="J103" s="353"/>
      <c r="K103" s="406"/>
      <c r="L103" s="228">
        <f>SUM('Quality Assessment Tool'!H468:H473)</f>
        <v>60</v>
      </c>
      <c r="M103" s="228">
        <f>SUM('Quality Assessment Tool'!I468:I473)</f>
        <v>0</v>
      </c>
      <c r="N103" s="229">
        <f t="shared" si="8"/>
        <v>0</v>
      </c>
      <c r="O103" s="230" t="str">
        <f>IF(COUNTBLANK('Quality Assessment Tool'!I468:I473)&gt;0,"Pending…","Complete")</f>
        <v>Pending…</v>
      </c>
      <c r="P103" s="222" t="str">
        <f>IF(O103="Pending…","",IF(N103&gt;Settings!$D$7,"Excellent",IF(N103&gt;Settings!$D$6,"Good",IF(N103&gt;Settings!$D$5,"Average","Bad"))))</f>
        <v/>
      </c>
    </row>
    <row r="104" spans="1:16" ht="32.1" customHeight="1" x14ac:dyDescent="0.25">
      <c r="A104" s="235"/>
      <c r="B104" s="236"/>
      <c r="C104" s="237"/>
      <c r="D104" s="353" t="s">
        <v>1122</v>
      </c>
      <c r="E104" s="353"/>
      <c r="F104" s="353"/>
      <c r="G104" s="353"/>
      <c r="H104" s="353"/>
      <c r="I104" s="353"/>
      <c r="J104" s="353"/>
      <c r="K104" s="406"/>
      <c r="L104" s="228">
        <f>SUM('Quality Assessment Tool'!H475)</f>
        <v>10</v>
      </c>
      <c r="M104" s="228">
        <f>SUM('Quality Assessment Tool'!I475)</f>
        <v>0</v>
      </c>
      <c r="N104" s="229">
        <f t="shared" si="8"/>
        <v>0</v>
      </c>
      <c r="O104" s="230" t="str">
        <f>IF(COUNTBLANK('Quality Assessment Tool'!I475)&gt;0,"Pending…","Complete")</f>
        <v>Pending…</v>
      </c>
      <c r="P104" s="222" t="str">
        <f>IF(O104="Pending…","",IF(N104&gt;Settings!$D$7,"Excellent",IF(N104&gt;Settings!$D$6,"Good",IF(N104&gt;Settings!$D$5,"Average","Bad"))))</f>
        <v/>
      </c>
    </row>
    <row r="105" spans="1:16" ht="32.1" customHeight="1" x14ac:dyDescent="0.25">
      <c r="A105" s="197"/>
      <c r="B105" s="238"/>
      <c r="C105" s="417" t="s">
        <v>1123</v>
      </c>
      <c r="D105" s="417"/>
      <c r="E105" s="417"/>
      <c r="F105" s="417"/>
      <c r="G105" s="417"/>
      <c r="H105" s="417"/>
      <c r="I105" s="417"/>
      <c r="J105" s="417"/>
      <c r="K105" s="418"/>
      <c r="L105" s="234">
        <f>SUM(L106:L108)</f>
        <v>40</v>
      </c>
      <c r="M105" s="234">
        <f>SUM(M106:M108)</f>
        <v>0</v>
      </c>
      <c r="N105" s="225">
        <f>M105/L105</f>
        <v>0</v>
      </c>
      <c r="O105" s="226" t="str">
        <f>IF(COUNTIF(O106:O108,"Pending…")&gt;0,"Pending…","Complete")</f>
        <v>Pending…</v>
      </c>
      <c r="P105" s="222" t="str">
        <f>IF(O105="Pending…","",IF(N105&gt;Settings!$D$7,"Excellent",IF(N105&gt;Settings!$D$6,"Good",IF(N105&gt;Settings!$D$5,"Average","Bad"))))</f>
        <v/>
      </c>
    </row>
    <row r="106" spans="1:16" ht="18.75" x14ac:dyDescent="0.25">
      <c r="A106" s="235"/>
      <c r="B106" s="236"/>
      <c r="C106" s="237"/>
      <c r="D106" s="353" t="s">
        <v>1124</v>
      </c>
      <c r="E106" s="353"/>
      <c r="F106" s="353"/>
      <c r="G106" s="353"/>
      <c r="H106" s="353"/>
      <c r="I106" s="353"/>
      <c r="J106" s="353"/>
      <c r="K106" s="406"/>
      <c r="L106" s="228">
        <f>SUM('Quality Assessment Tool'!H478)</f>
        <v>10</v>
      </c>
      <c r="M106" s="228">
        <f>SUM('Quality Assessment Tool'!I478)</f>
        <v>0</v>
      </c>
      <c r="N106" s="229">
        <f t="shared" si="8"/>
        <v>0</v>
      </c>
      <c r="O106" s="230" t="str">
        <f>IF(COUNTBLANK('Quality Assessment Tool'!I478)&gt;0,"Pending…","Complete")</f>
        <v>Pending…</v>
      </c>
      <c r="P106" s="222" t="str">
        <f>IF(O106="Pending…","",IF(N106&gt;Settings!$D$7,"Excellent",IF(N106&gt;Settings!$D$6,"Good",IF(N106&gt;Settings!$D$5,"Average","Bad"))))</f>
        <v/>
      </c>
    </row>
    <row r="107" spans="1:16" ht="32.1" customHeight="1" x14ac:dyDescent="0.25">
      <c r="A107" s="235"/>
      <c r="B107" s="236"/>
      <c r="C107" s="237"/>
      <c r="D107" s="353" t="s">
        <v>1126</v>
      </c>
      <c r="E107" s="353"/>
      <c r="F107" s="353"/>
      <c r="G107" s="353"/>
      <c r="H107" s="353"/>
      <c r="I107" s="353"/>
      <c r="J107" s="353"/>
      <c r="K107" s="406"/>
      <c r="L107" s="228">
        <f>SUM('Quality Assessment Tool'!H480:H481)</f>
        <v>20</v>
      </c>
      <c r="M107" s="228">
        <f>SUM('Quality Assessment Tool'!I480:I481)</f>
        <v>0</v>
      </c>
      <c r="N107" s="229">
        <f t="shared" si="8"/>
        <v>0</v>
      </c>
      <c r="O107" s="230" t="str">
        <f>IF(COUNTBLANK('Quality Assessment Tool'!I480:I481)&gt;0,"Pending…","Complete")</f>
        <v>Pending…</v>
      </c>
      <c r="P107" s="222" t="str">
        <f>IF(O107="Pending…","",IF(N107&gt;Settings!$D$7,"Excellent",IF(N107&gt;Settings!$D$6,"Good",IF(N107&gt;Settings!$D$5,"Average","Bad"))))</f>
        <v/>
      </c>
    </row>
    <row r="108" spans="1:16" ht="32.1" customHeight="1" x14ac:dyDescent="0.25">
      <c r="A108" s="235"/>
      <c r="B108" s="236"/>
      <c r="C108" s="237"/>
      <c r="D108" s="353" t="s">
        <v>1127</v>
      </c>
      <c r="E108" s="353"/>
      <c r="F108" s="353"/>
      <c r="G108" s="353"/>
      <c r="H108" s="353"/>
      <c r="I108" s="353"/>
      <c r="J108" s="353"/>
      <c r="K108" s="406"/>
      <c r="L108" s="228">
        <f>SUM('Quality Assessment Tool'!H483)</f>
        <v>10</v>
      </c>
      <c r="M108" s="228">
        <f>SUM('Quality Assessment Tool'!I483)</f>
        <v>0</v>
      </c>
      <c r="N108" s="229">
        <f t="shared" si="8"/>
        <v>0</v>
      </c>
      <c r="O108" s="230" t="str">
        <f>IF(COUNTBLANK('Quality Assessment Tool'!I483)&gt;0,"Pending…","Complete")</f>
        <v>Pending…</v>
      </c>
      <c r="P108" s="222" t="str">
        <f>IF(O108="Pending…","",IF(N108&gt;Settings!$D$7,"Excellent",IF(N108&gt;Settings!$D$6,"Good",IF(N108&gt;Settings!$D$5,"Average","Bad"))))</f>
        <v/>
      </c>
    </row>
    <row r="109" spans="1:16" ht="32.1" customHeight="1" x14ac:dyDescent="0.25">
      <c r="A109" s="197"/>
      <c r="B109" s="238"/>
      <c r="C109" s="417" t="s">
        <v>1128</v>
      </c>
      <c r="D109" s="417"/>
      <c r="E109" s="417"/>
      <c r="F109" s="417"/>
      <c r="G109" s="417"/>
      <c r="H109" s="417"/>
      <c r="I109" s="417"/>
      <c r="J109" s="417"/>
      <c r="K109" s="418"/>
      <c r="L109" s="234">
        <f>SUM(L110:L110)</f>
        <v>30</v>
      </c>
      <c r="M109" s="234">
        <f>SUM(M110:M110)</f>
        <v>0</v>
      </c>
      <c r="N109" s="225">
        <f>M109/L109</f>
        <v>0</v>
      </c>
      <c r="O109" s="226" t="str">
        <f>IF(COUNTIF(O110:O110,"Pending…")&gt;0,"Pending…","Complete")</f>
        <v>Pending…</v>
      </c>
      <c r="P109" s="222" t="str">
        <f>IF(O109="Pending…","",IF(N109&gt;Settings!$D$7,"Excellent",IF(N109&gt;Settings!$D$6,"Good",IF(N109&gt;Settings!$D$5,"Average","Bad"))))</f>
        <v/>
      </c>
    </row>
    <row r="110" spans="1:16" ht="32.1" customHeight="1" x14ac:dyDescent="0.25">
      <c r="A110" s="235"/>
      <c r="B110" s="236"/>
      <c r="C110" s="237"/>
      <c r="D110" s="353" t="s">
        <v>1129</v>
      </c>
      <c r="E110" s="353"/>
      <c r="F110" s="353"/>
      <c r="G110" s="353"/>
      <c r="H110" s="353"/>
      <c r="I110" s="353"/>
      <c r="J110" s="353"/>
      <c r="K110" s="406"/>
      <c r="L110" s="228">
        <f>SUM('Quality Assessment Tool'!H486:H488)</f>
        <v>30</v>
      </c>
      <c r="M110" s="228">
        <f>SUM('Quality Assessment Tool'!I486:I488)</f>
        <v>0</v>
      </c>
      <c r="N110" s="229">
        <f t="shared" si="8"/>
        <v>0</v>
      </c>
      <c r="O110" s="230" t="str">
        <f>IF(COUNTBLANK('Quality Assessment Tool'!I486:I488)&gt;0,"Pending…","Complete")</f>
        <v>Pending…</v>
      </c>
      <c r="P110" s="222" t="str">
        <f>IF(O110="Pending…","",IF(N110&gt;Settings!$D$7,"Excellent",IF(N110&gt;Settings!$D$6,"Good",IF(N110&gt;Settings!$D$5,"Average","Bad"))))</f>
        <v/>
      </c>
    </row>
    <row r="111" spans="1:16" ht="32.1" customHeight="1" x14ac:dyDescent="0.25"/>
    <row r="112" spans="1:16" ht="32.1" customHeight="1" x14ac:dyDescent="0.25">
      <c r="A112" s="1"/>
      <c r="B112" s="409" t="s">
        <v>698</v>
      </c>
      <c r="C112" s="410"/>
      <c r="D112" s="410"/>
      <c r="E112" s="410"/>
      <c r="F112" s="410"/>
      <c r="G112" s="410"/>
      <c r="H112" s="410"/>
      <c r="I112" s="410"/>
      <c r="J112" s="410"/>
      <c r="K112" s="410"/>
      <c r="L112" s="219">
        <f>SUM(L113,L117,L120,L125,L130,L133,L136,L141,L149,L154,L156,L160,L163,L167,L171)</f>
        <v>133</v>
      </c>
      <c r="M112" s="219">
        <f>SUM(M113,M117,M120,M125,M130,M133,M136,M141,M149,M154,M156,M160,M163,M167,M171)</f>
        <v>0</v>
      </c>
      <c r="N112" s="220">
        <f>M112/L112</f>
        <v>0</v>
      </c>
      <c r="O112" s="221" t="str">
        <f>IF(COUNTIF(O113:O176,"Pending…")&gt;0,"Pending…","Complete")</f>
        <v>Pending…</v>
      </c>
      <c r="P112" s="222" t="str">
        <f>IF(O112="Pending…","",IF(N112&gt;Settings!$D$7,"Excellent",IF(N112&gt;Settings!$D$6,"Good",IF(N112&gt;Settings!$D$5,"Average","Bad"))))</f>
        <v/>
      </c>
    </row>
    <row r="113" spans="1:16" ht="32.1" customHeight="1" x14ac:dyDescent="0.25">
      <c r="A113" s="197"/>
      <c r="B113" s="238"/>
      <c r="C113" s="417" t="s">
        <v>996</v>
      </c>
      <c r="D113" s="417"/>
      <c r="E113" s="417"/>
      <c r="F113" s="417"/>
      <c r="G113" s="417"/>
      <c r="H113" s="417"/>
      <c r="I113" s="417"/>
      <c r="J113" s="417"/>
      <c r="K113" s="418"/>
      <c r="L113" s="234">
        <f>SUM(L114:L116)</f>
        <v>9</v>
      </c>
      <c r="M113" s="234">
        <f>SUM(M114:M116)</f>
        <v>0</v>
      </c>
      <c r="N113" s="225">
        <f>M113/L113</f>
        <v>0</v>
      </c>
      <c r="O113" s="226" t="str">
        <f>IF(COUNTBLANK('Quality Assessment Tool'!I898:I911)&gt;0,"Pending…","Complete")</f>
        <v>Pending…</v>
      </c>
      <c r="P113" s="222" t="str">
        <f>IF(O113="Pending…","",IF(N113&gt;Settings!$D$7,"Excellent",IF(N113&gt;Settings!$D$6,"Good",IF(N113&gt;Settings!$D$5,"Average","Bad"))))</f>
        <v/>
      </c>
    </row>
    <row r="114" spans="1:16" ht="32.1" customHeight="1" x14ac:dyDescent="0.25">
      <c r="A114" s="235"/>
      <c r="B114" s="236"/>
      <c r="C114" s="237"/>
      <c r="D114" s="353" t="s">
        <v>1420</v>
      </c>
      <c r="E114" s="353"/>
      <c r="F114" s="353"/>
      <c r="G114" s="353"/>
      <c r="H114" s="353"/>
      <c r="I114" s="353"/>
      <c r="J114" s="353"/>
      <c r="K114" s="406"/>
      <c r="L114" s="228">
        <f>SUM('Quality Assessment Tool'!H493:H494)</f>
        <v>2</v>
      </c>
      <c r="M114" s="228">
        <f>SUM('Quality Assessment Tool'!I493:I494)</f>
        <v>0</v>
      </c>
      <c r="N114" s="229">
        <f t="shared" ref="N114:N153" si="10">M114/L114</f>
        <v>0</v>
      </c>
      <c r="O114" s="230" t="str">
        <f>IF(COUNTBLANK('Quality Assessment Tool'!I493:I494)&gt;0,"Pending…","Complete")</f>
        <v>Pending…</v>
      </c>
      <c r="P114" s="222" t="str">
        <f>IF(O114="Pending…","",IF(N114&gt;Settings!$D$7,"Excellent",IF(N114&gt;Settings!$D$6,"Good",IF(N114&gt;Settings!$D$5,"Average","Bad"))))</f>
        <v/>
      </c>
    </row>
    <row r="115" spans="1:16" ht="18.75" x14ac:dyDescent="0.25">
      <c r="A115" s="235"/>
      <c r="B115" s="236"/>
      <c r="C115" s="237"/>
      <c r="D115" s="353" t="s">
        <v>1421</v>
      </c>
      <c r="E115" s="353"/>
      <c r="F115" s="353"/>
      <c r="G115" s="353"/>
      <c r="H115" s="353"/>
      <c r="I115" s="353"/>
      <c r="J115" s="353"/>
      <c r="K115" s="406"/>
      <c r="L115" s="228">
        <f>SUM('Quality Assessment Tool'!H496:H501)</f>
        <v>6</v>
      </c>
      <c r="M115" s="228">
        <f>SUM('Quality Assessment Tool'!I496:I501)</f>
        <v>0</v>
      </c>
      <c r="N115" s="229">
        <f t="shared" si="10"/>
        <v>0</v>
      </c>
      <c r="O115" s="230" t="str">
        <f>IF(COUNTBLANK('Quality Assessment Tool'!I496:I501)&gt;0,"Pending…","Complete")</f>
        <v>Pending…</v>
      </c>
      <c r="P115" s="222" t="str">
        <f>IF(O115="Pending…","",IF(N115&gt;Settings!$D$7,"Excellent",IF(N115&gt;Settings!$D$6,"Good",IF(N115&gt;Settings!$D$5,"Average","Bad"))))</f>
        <v/>
      </c>
    </row>
    <row r="116" spans="1:16" ht="32.1" customHeight="1" x14ac:dyDescent="0.25">
      <c r="A116" s="235"/>
      <c r="B116" s="236"/>
      <c r="C116" s="237"/>
      <c r="D116" s="353" t="s">
        <v>1423</v>
      </c>
      <c r="E116" s="353"/>
      <c r="F116" s="353"/>
      <c r="G116" s="353"/>
      <c r="H116" s="353"/>
      <c r="I116" s="353"/>
      <c r="J116" s="353"/>
      <c r="K116" s="406"/>
      <c r="L116" s="228">
        <f>SUM('Quality Assessment Tool'!H503)</f>
        <v>1</v>
      </c>
      <c r="M116" s="228">
        <f>SUM('Quality Assessment Tool'!I503)</f>
        <v>0</v>
      </c>
      <c r="N116" s="229">
        <f t="shared" si="10"/>
        <v>0</v>
      </c>
      <c r="O116" s="230" t="str">
        <f>IF(COUNTBLANK('Quality Assessment Tool'!I503)&gt;0,"Pending…","Complete")</f>
        <v>Pending…</v>
      </c>
      <c r="P116" s="222" t="str">
        <f>IF(O116="Pending…","",IF(N116&gt;Settings!$D$7,"Excellent",IF(N116&gt;Settings!$D$6,"Good",IF(N116&gt;Settings!$D$5,"Average","Bad"))))</f>
        <v/>
      </c>
    </row>
    <row r="117" spans="1:16" ht="32.1" customHeight="1" x14ac:dyDescent="0.25">
      <c r="A117" s="197"/>
      <c r="B117" s="238"/>
      <c r="C117" s="417" t="s">
        <v>997</v>
      </c>
      <c r="D117" s="417"/>
      <c r="E117" s="417"/>
      <c r="F117" s="417"/>
      <c r="G117" s="417"/>
      <c r="H117" s="417"/>
      <c r="I117" s="417"/>
      <c r="J117" s="417"/>
      <c r="K117" s="418"/>
      <c r="L117" s="234">
        <f>SUM(L118:L119)</f>
        <v>9</v>
      </c>
      <c r="M117" s="234">
        <f>SUM(M118:M119)</f>
        <v>0</v>
      </c>
      <c r="N117" s="225">
        <f>M117/L117</f>
        <v>0</v>
      </c>
      <c r="O117" s="226" t="str">
        <f>IF(COUNTIF(O118:O119,"Pending…")&gt;0,"Pending…","Complete")</f>
        <v>Pending…</v>
      </c>
      <c r="P117" s="222" t="str">
        <f>IF(O117="Pending…","",IF(N117&gt;Settings!$D$7,"Excellent",IF(N117&gt;Settings!$D$6,"Good",IF(N117&gt;Settings!$D$5,"Average","Bad"))))</f>
        <v/>
      </c>
    </row>
    <row r="118" spans="1:16" ht="18.75" x14ac:dyDescent="0.25">
      <c r="A118" s="235"/>
      <c r="B118" s="236"/>
      <c r="C118" s="237"/>
      <c r="D118" s="353" t="s">
        <v>1424</v>
      </c>
      <c r="E118" s="353"/>
      <c r="F118" s="353"/>
      <c r="G118" s="353"/>
      <c r="H118" s="353"/>
      <c r="I118" s="353"/>
      <c r="J118" s="353"/>
      <c r="K118" s="406"/>
      <c r="L118" s="228">
        <f>SUM('Quality Assessment Tool'!H506:H511)</f>
        <v>6</v>
      </c>
      <c r="M118" s="228">
        <f>SUM('Quality Assessment Tool'!I506:I511)</f>
        <v>0</v>
      </c>
      <c r="N118" s="229">
        <f t="shared" si="10"/>
        <v>0</v>
      </c>
      <c r="O118" s="230" t="str">
        <f>IF(COUNTBLANK('Quality Assessment Tool'!I506:I511)&gt;0,"Pending…","Complete")</f>
        <v>Pending…</v>
      </c>
      <c r="P118" s="222" t="str">
        <f>IF(O118="Pending…","",IF(N118&gt;Settings!$D$7,"Excellent",IF(N118&gt;Settings!$D$6,"Good",IF(N118&gt;Settings!$D$5,"Average","Bad"))))</f>
        <v/>
      </c>
    </row>
    <row r="119" spans="1:16" ht="18.75" x14ac:dyDescent="0.25">
      <c r="A119" s="235"/>
      <c r="B119" s="236"/>
      <c r="C119" s="237"/>
      <c r="D119" s="353" t="s">
        <v>1426</v>
      </c>
      <c r="E119" s="353"/>
      <c r="F119" s="353"/>
      <c r="G119" s="353"/>
      <c r="H119" s="353"/>
      <c r="I119" s="353"/>
      <c r="J119" s="353"/>
      <c r="K119" s="406"/>
      <c r="L119" s="228">
        <f>SUM('Quality Assessment Tool'!H513:H515)</f>
        <v>3</v>
      </c>
      <c r="M119" s="228">
        <f>SUM('Quality Assessment Tool'!I513:I515)</f>
        <v>0</v>
      </c>
      <c r="N119" s="229">
        <f t="shared" si="10"/>
        <v>0</v>
      </c>
      <c r="O119" s="230" t="str">
        <f>IF(COUNTBLANK('Quality Assessment Tool'!I513:I515)&gt;0,"Pending…","Complete")</f>
        <v>Pending…</v>
      </c>
      <c r="P119" s="222" t="str">
        <f>IF(O119="Pending…","",IF(N119&gt;Settings!$D$7,"Excellent",IF(N119&gt;Settings!$D$6,"Good",IF(N119&gt;Settings!$D$5,"Average","Bad"))))</f>
        <v/>
      </c>
    </row>
    <row r="120" spans="1:16" ht="32.1" customHeight="1" x14ac:dyDescent="0.25">
      <c r="A120" s="197"/>
      <c r="B120" s="238"/>
      <c r="C120" s="417" t="s">
        <v>1517</v>
      </c>
      <c r="D120" s="417"/>
      <c r="E120" s="417"/>
      <c r="F120" s="417"/>
      <c r="G120" s="417"/>
      <c r="H120" s="417"/>
      <c r="I120" s="417"/>
      <c r="J120" s="417"/>
      <c r="K120" s="418"/>
      <c r="L120" s="234">
        <f>SUM(L121:L124)</f>
        <v>10</v>
      </c>
      <c r="M120" s="234">
        <f>SUM(M121:M124)</f>
        <v>0</v>
      </c>
      <c r="N120" s="225">
        <f>M120/L120</f>
        <v>0</v>
      </c>
      <c r="O120" s="226" t="str">
        <f>IF(COUNTIF(O121:O124,"Pending…")&gt;0,"Pending…","Complete")</f>
        <v>Pending…</v>
      </c>
      <c r="P120" s="222" t="str">
        <f>IF(O120="Pending…","",IF(N120&gt;Settings!$D$7,"Excellent",IF(N120&gt;Settings!$D$6,"Good",IF(N120&gt;Settings!$D$5,"Average","Bad"))))</f>
        <v/>
      </c>
    </row>
    <row r="121" spans="1:16" ht="32.1" customHeight="1" x14ac:dyDescent="0.25">
      <c r="A121" s="235"/>
      <c r="B121" s="236"/>
      <c r="C121" s="237"/>
      <c r="D121" s="353" t="s">
        <v>1440</v>
      </c>
      <c r="E121" s="353"/>
      <c r="F121" s="353"/>
      <c r="G121" s="353"/>
      <c r="H121" s="353"/>
      <c r="I121" s="353"/>
      <c r="J121" s="353"/>
      <c r="K121" s="406"/>
      <c r="L121" s="228">
        <f>SUM('Quality Assessment Tool'!H518)</f>
        <v>1</v>
      </c>
      <c r="M121" s="228">
        <f>SUM('Quality Assessment Tool'!I518)</f>
        <v>0</v>
      </c>
      <c r="N121" s="229">
        <f t="shared" si="10"/>
        <v>0</v>
      </c>
      <c r="O121" s="230" t="str">
        <f>IF(COUNTBLANK('Quality Assessment Tool'!I518)&gt;0,"Pending…","Complete")</f>
        <v>Pending…</v>
      </c>
      <c r="P121" s="222" t="str">
        <f>IF(O121="Pending…","",IF(N121&gt;Settings!$D$7,"Excellent",IF(N121&gt;Settings!$D$6,"Good",IF(N121&gt;Settings!$D$5,"Average","Bad"))))</f>
        <v/>
      </c>
    </row>
    <row r="122" spans="1:16" ht="32.1" customHeight="1" x14ac:dyDescent="0.25">
      <c r="A122" s="235"/>
      <c r="B122" s="236"/>
      <c r="C122" s="237"/>
      <c r="D122" s="353" t="s">
        <v>1441</v>
      </c>
      <c r="E122" s="353"/>
      <c r="F122" s="353"/>
      <c r="G122" s="353"/>
      <c r="H122" s="353"/>
      <c r="I122" s="353"/>
      <c r="J122" s="353"/>
      <c r="K122" s="406"/>
      <c r="L122" s="228">
        <f>SUM('Quality Assessment Tool'!H520:H526)</f>
        <v>7</v>
      </c>
      <c r="M122" s="228">
        <f>SUM('Quality Assessment Tool'!I520:I526)</f>
        <v>0</v>
      </c>
      <c r="N122" s="229">
        <f t="shared" si="10"/>
        <v>0</v>
      </c>
      <c r="O122" s="230" t="str">
        <f>IF(COUNTBLANK('Quality Assessment Tool'!I520:I526)&gt;0,"Pending…","Complete")</f>
        <v>Pending…</v>
      </c>
      <c r="P122" s="222" t="str">
        <f>IF(O122="Pending…","",IF(N122&gt;Settings!$D$7,"Excellent",IF(N122&gt;Settings!$D$6,"Good",IF(N122&gt;Settings!$D$5,"Average","Bad"))))</f>
        <v/>
      </c>
    </row>
    <row r="123" spans="1:16" ht="18.75" x14ac:dyDescent="0.25">
      <c r="A123" s="235"/>
      <c r="B123" s="236"/>
      <c r="C123" s="237"/>
      <c r="D123" s="353" t="s">
        <v>1428</v>
      </c>
      <c r="E123" s="353"/>
      <c r="F123" s="353"/>
      <c r="G123" s="353"/>
      <c r="H123" s="353"/>
      <c r="I123" s="353"/>
      <c r="J123" s="353"/>
      <c r="K123" s="406"/>
      <c r="L123" s="228">
        <f>SUM('Quality Assessment Tool'!H528)</f>
        <v>1</v>
      </c>
      <c r="M123" s="228">
        <f>SUM('Quality Assessment Tool'!I528)</f>
        <v>0</v>
      </c>
      <c r="N123" s="229">
        <f t="shared" si="10"/>
        <v>0</v>
      </c>
      <c r="O123" s="230" t="str">
        <f>IF(COUNTBLANK('Quality Assessment Tool'!I528)&gt;0,"Pending…","Complete")</f>
        <v>Pending…</v>
      </c>
      <c r="P123" s="222" t="str">
        <f>IF(O123="Pending…","",IF(N123&gt;Settings!$D$7,"Excellent",IF(N123&gt;Settings!$D$6,"Good",IF(N123&gt;Settings!$D$5,"Average","Bad"))))</f>
        <v/>
      </c>
    </row>
    <row r="124" spans="1:16" ht="32.1" customHeight="1" x14ac:dyDescent="0.25">
      <c r="A124" s="235"/>
      <c r="B124" s="236"/>
      <c r="C124" s="237"/>
      <c r="D124" s="353" t="s">
        <v>1518</v>
      </c>
      <c r="E124" s="353"/>
      <c r="F124" s="353"/>
      <c r="G124" s="353"/>
      <c r="H124" s="353"/>
      <c r="I124" s="353"/>
      <c r="J124" s="353"/>
      <c r="K124" s="406"/>
      <c r="L124" s="228">
        <f>SUM('Quality Assessment Tool'!H530)</f>
        <v>1</v>
      </c>
      <c r="M124" s="228">
        <f>SUM('Quality Assessment Tool'!I530)</f>
        <v>0</v>
      </c>
      <c r="N124" s="229">
        <f t="shared" si="10"/>
        <v>0</v>
      </c>
      <c r="O124" s="230" t="str">
        <f>IF(COUNTBLANK('Quality Assessment Tool'!I530)&gt;0,"Pending…","Complete")</f>
        <v>Pending…</v>
      </c>
      <c r="P124" s="222" t="str">
        <f>IF(O124="Pending…","",IF(N124&gt;Settings!$D$7,"Excellent",IF(N124&gt;Settings!$D$6,"Good",IF(N124&gt;Settings!$D$5,"Average","Bad"))))</f>
        <v/>
      </c>
    </row>
    <row r="125" spans="1:16" ht="32.1" customHeight="1" x14ac:dyDescent="0.25">
      <c r="A125" s="197"/>
      <c r="B125" s="238"/>
      <c r="C125" s="417" t="s">
        <v>1519</v>
      </c>
      <c r="D125" s="417"/>
      <c r="E125" s="417"/>
      <c r="F125" s="417"/>
      <c r="G125" s="417"/>
      <c r="H125" s="417"/>
      <c r="I125" s="417"/>
      <c r="J125" s="417"/>
      <c r="K125" s="418"/>
      <c r="L125" s="234">
        <f>SUM(L126:L129)</f>
        <v>8</v>
      </c>
      <c r="M125" s="234">
        <f>SUM(M126:M129)</f>
        <v>0</v>
      </c>
      <c r="N125" s="225">
        <f>M125/L125</f>
        <v>0</v>
      </c>
      <c r="O125" s="226" t="str">
        <f>IF(COUNTIF(O126:O129,"Pending…")&gt;0,"Pending…","Complete")</f>
        <v>Pending…</v>
      </c>
      <c r="P125" s="222" t="str">
        <f>IF(O125="Pending…","",IF(N125&gt;Settings!$D$7,"Excellent",IF(N125&gt;Settings!$D$6,"Good",IF(N125&gt;Settings!$D$5,"Average","Bad"))))</f>
        <v/>
      </c>
    </row>
    <row r="126" spans="1:16" ht="32.1" customHeight="1" x14ac:dyDescent="0.25">
      <c r="A126" s="235"/>
      <c r="B126" s="236"/>
      <c r="C126" s="237"/>
      <c r="D126" s="353" t="s">
        <v>1442</v>
      </c>
      <c r="E126" s="353"/>
      <c r="F126" s="353"/>
      <c r="G126" s="353"/>
      <c r="H126" s="353"/>
      <c r="I126" s="353"/>
      <c r="J126" s="353"/>
      <c r="K126" s="406"/>
      <c r="L126" s="228">
        <f>SUM('Quality Assessment Tool'!H533:H534)</f>
        <v>2</v>
      </c>
      <c r="M126" s="228">
        <f>SUM('Quality Assessment Tool'!I533:I534)</f>
        <v>0</v>
      </c>
      <c r="N126" s="229">
        <f t="shared" si="10"/>
        <v>0</v>
      </c>
      <c r="O126" s="230" t="str">
        <f>IF(COUNTBLANK('Quality Assessment Tool'!I533:I534)&gt;0,"Pending…","Complete")</f>
        <v>Pending…</v>
      </c>
      <c r="P126" s="222" t="str">
        <f>IF(O126="Pending…","",IF(N126&gt;Settings!$D$7,"Excellent",IF(N126&gt;Settings!$D$6,"Good",IF(N126&gt;Settings!$D$5,"Average","Bad"))))</f>
        <v/>
      </c>
    </row>
    <row r="127" spans="1:16" ht="32.1" customHeight="1" x14ac:dyDescent="0.25">
      <c r="A127" s="235"/>
      <c r="B127" s="236"/>
      <c r="C127" s="237"/>
      <c r="D127" s="353" t="s">
        <v>1432</v>
      </c>
      <c r="E127" s="353"/>
      <c r="F127" s="353"/>
      <c r="G127" s="353"/>
      <c r="H127" s="353"/>
      <c r="I127" s="353"/>
      <c r="J127" s="353"/>
      <c r="K127" s="406"/>
      <c r="L127" s="228">
        <f>SUM('Quality Assessment Tool'!H536:H538)</f>
        <v>3</v>
      </c>
      <c r="M127" s="228">
        <f>SUM('Quality Assessment Tool'!I536:I538)</f>
        <v>0</v>
      </c>
      <c r="N127" s="229">
        <f t="shared" si="10"/>
        <v>0</v>
      </c>
      <c r="O127" s="230" t="str">
        <f>IF(COUNTBLANK('Quality Assessment Tool'!I536:I538)&gt;0,"Pending…","Complete")</f>
        <v>Pending…</v>
      </c>
      <c r="P127" s="222" t="str">
        <f>IF(O127="Pending…","",IF(N127&gt;Settings!$D$7,"Excellent",IF(N127&gt;Settings!$D$6,"Good",IF(N127&gt;Settings!$D$5,"Average","Bad"))))</f>
        <v/>
      </c>
    </row>
    <row r="128" spans="1:16" ht="18.75" x14ac:dyDescent="0.25">
      <c r="A128" s="235"/>
      <c r="B128" s="236"/>
      <c r="C128" s="237"/>
      <c r="D128" s="353" t="s">
        <v>1443</v>
      </c>
      <c r="E128" s="353"/>
      <c r="F128" s="353"/>
      <c r="G128" s="353"/>
      <c r="H128" s="353"/>
      <c r="I128" s="353"/>
      <c r="J128" s="353"/>
      <c r="K128" s="406"/>
      <c r="L128" s="228">
        <f>SUM('Quality Assessment Tool'!H540)</f>
        <v>1</v>
      </c>
      <c r="M128" s="228">
        <f>SUM('Quality Assessment Tool'!I540)</f>
        <v>0</v>
      </c>
      <c r="N128" s="229">
        <f t="shared" si="10"/>
        <v>0</v>
      </c>
      <c r="O128" s="230" t="str">
        <f>IF(COUNTBLANK('Quality Assessment Tool'!I526:I540)&gt;0,"Pending…","Complete")</f>
        <v>Pending…</v>
      </c>
      <c r="P128" s="222" t="str">
        <f>IF(O128="Pending…","",IF(N128&gt;Settings!$D$7,"Excellent",IF(N128&gt;Settings!$D$6,"Good",IF(N128&gt;Settings!$D$5,"Average","Bad"))))</f>
        <v/>
      </c>
    </row>
    <row r="129" spans="1:16" ht="18.75" x14ac:dyDescent="0.25">
      <c r="A129" s="235"/>
      <c r="B129" s="236"/>
      <c r="C129" s="237"/>
      <c r="D129" s="353" t="s">
        <v>1520</v>
      </c>
      <c r="E129" s="353"/>
      <c r="F129" s="353"/>
      <c r="G129" s="353"/>
      <c r="H129" s="353"/>
      <c r="I129" s="353"/>
      <c r="J129" s="353"/>
      <c r="K129" s="406"/>
      <c r="L129" s="228">
        <f>SUM('Quality Assessment Tool'!H542:H543)</f>
        <v>2</v>
      </c>
      <c r="M129" s="228">
        <f>SUM('Quality Assessment Tool'!I542:I543)</f>
        <v>0</v>
      </c>
      <c r="N129" s="229">
        <f t="shared" si="10"/>
        <v>0</v>
      </c>
      <c r="O129" s="230" t="str">
        <f>IF(COUNTBLANK('Quality Assessment Tool'!I542:I543)&gt;0,"Pending…","Complete")</f>
        <v>Pending…</v>
      </c>
      <c r="P129" s="222" t="str">
        <f>IF(O129="Pending…","",IF(N129&gt;Settings!$D$7,"Excellent",IF(N129&gt;Settings!$D$6,"Good",IF(N129&gt;Settings!$D$5,"Average","Bad"))))</f>
        <v/>
      </c>
    </row>
    <row r="130" spans="1:16" ht="32.1" customHeight="1" x14ac:dyDescent="0.25">
      <c r="A130" s="197"/>
      <c r="B130" s="238"/>
      <c r="C130" s="417" t="s">
        <v>998</v>
      </c>
      <c r="D130" s="417"/>
      <c r="E130" s="417"/>
      <c r="F130" s="417"/>
      <c r="G130" s="417"/>
      <c r="H130" s="417"/>
      <c r="I130" s="417"/>
      <c r="J130" s="417"/>
      <c r="K130" s="418"/>
      <c r="L130" s="234">
        <f>SUM(L131:L132)</f>
        <v>2</v>
      </c>
      <c r="M130" s="234">
        <f>SUM(M131:M132)</f>
        <v>0</v>
      </c>
      <c r="N130" s="225">
        <f>M130/L130</f>
        <v>0</v>
      </c>
      <c r="O130" s="226" t="str">
        <f>IF(COUNTIF(O131:O132,"Pending…")&gt;0,"Pending…","Complete")</f>
        <v>Pending…</v>
      </c>
      <c r="P130" s="222" t="str">
        <f>IF(O130="Pending…","",IF(N130&gt;Settings!$D$7,"Excellent",IF(N130&gt;Settings!$D$6,"Good",IF(N130&gt;Settings!$D$5,"Average","Bad"))))</f>
        <v/>
      </c>
    </row>
    <row r="131" spans="1:16" ht="32.1" customHeight="1" x14ac:dyDescent="0.25">
      <c r="A131" s="235"/>
      <c r="B131" s="236"/>
      <c r="C131" s="237"/>
      <c r="D131" s="353" t="s">
        <v>1521</v>
      </c>
      <c r="E131" s="353"/>
      <c r="F131" s="353"/>
      <c r="G131" s="353"/>
      <c r="H131" s="353"/>
      <c r="I131" s="353"/>
      <c r="J131" s="353"/>
      <c r="K131" s="406"/>
      <c r="L131" s="228">
        <f>SUM('Quality Assessment Tool'!H546)</f>
        <v>1</v>
      </c>
      <c r="M131" s="228">
        <f>SUM('Quality Assessment Tool'!I546)</f>
        <v>0</v>
      </c>
      <c r="N131" s="229">
        <f t="shared" si="10"/>
        <v>0</v>
      </c>
      <c r="O131" s="230" t="str">
        <f>IF(COUNTBLANK('Quality Assessment Tool'!I546)&gt;0,"Pending…","Complete")</f>
        <v>Pending…</v>
      </c>
      <c r="P131" s="222" t="str">
        <f>IF(O131="Pending…","",IF(N131&gt;Settings!$D$7,"Excellent",IF(N131&gt;Settings!$D$6,"Good",IF(N131&gt;Settings!$D$5,"Average","Bad"))))</f>
        <v/>
      </c>
    </row>
    <row r="132" spans="1:16" ht="32.1" customHeight="1" x14ac:dyDescent="0.25">
      <c r="A132" s="235"/>
      <c r="B132" s="236"/>
      <c r="C132" s="237"/>
      <c r="D132" s="353" t="s">
        <v>1445</v>
      </c>
      <c r="E132" s="353"/>
      <c r="F132" s="353"/>
      <c r="G132" s="353"/>
      <c r="H132" s="353"/>
      <c r="I132" s="353"/>
      <c r="J132" s="353"/>
      <c r="K132" s="406"/>
      <c r="L132" s="228">
        <f>SUM('Quality Assessment Tool'!H548)</f>
        <v>1</v>
      </c>
      <c r="M132" s="228">
        <f>SUM('Quality Assessment Tool'!I548)</f>
        <v>0</v>
      </c>
      <c r="N132" s="229">
        <f t="shared" si="10"/>
        <v>0</v>
      </c>
      <c r="O132" s="230" t="str">
        <f>IF(COUNTBLANK('Quality Assessment Tool'!I548)&gt;0,"Pending…","Complete")</f>
        <v>Pending…</v>
      </c>
      <c r="P132" s="222" t="str">
        <f>IF(O132="Pending…","",IF(N132&gt;Settings!$D$7,"Excellent",IF(N132&gt;Settings!$D$6,"Good",IF(N132&gt;Settings!$D$5,"Average","Bad"))))</f>
        <v/>
      </c>
    </row>
    <row r="133" spans="1:16" ht="32.1" customHeight="1" x14ac:dyDescent="0.25">
      <c r="A133" s="197"/>
      <c r="B133" s="238"/>
      <c r="C133" s="417" t="s">
        <v>720</v>
      </c>
      <c r="D133" s="417"/>
      <c r="E133" s="417"/>
      <c r="F133" s="417"/>
      <c r="G133" s="417"/>
      <c r="H133" s="417"/>
      <c r="I133" s="417"/>
      <c r="J133" s="417"/>
      <c r="K133" s="418"/>
      <c r="L133" s="234">
        <f>SUM(L134:L135)</f>
        <v>5</v>
      </c>
      <c r="M133" s="234">
        <f>SUM(M134:M135)</f>
        <v>0</v>
      </c>
      <c r="N133" s="225">
        <f>M133/L133</f>
        <v>0</v>
      </c>
      <c r="O133" s="226" t="str">
        <f>IF(COUNTIF(O134:O135,"Pending…")&gt;0,"Pending…","Complete")</f>
        <v>Pending…</v>
      </c>
      <c r="P133" s="222" t="str">
        <f>IF(O133="Pending…","",IF(N133&gt;Settings!$D$7,"Excellent",IF(N133&gt;Settings!$D$6,"Good",IF(N133&gt;Settings!$D$5,"Average","Bad"))))</f>
        <v/>
      </c>
    </row>
    <row r="134" spans="1:16" ht="18.75" x14ac:dyDescent="0.25">
      <c r="A134" s="235"/>
      <c r="B134" s="236"/>
      <c r="C134" s="237"/>
      <c r="D134" s="353" t="s">
        <v>1446</v>
      </c>
      <c r="E134" s="353"/>
      <c r="F134" s="353"/>
      <c r="G134" s="353"/>
      <c r="H134" s="353"/>
      <c r="I134" s="353"/>
      <c r="J134" s="353"/>
      <c r="K134" s="406"/>
      <c r="L134" s="228">
        <f>SUM('Quality Assessment Tool'!H551)</f>
        <v>1</v>
      </c>
      <c r="M134" s="228">
        <f>SUM('Quality Assessment Tool'!I551)</f>
        <v>0</v>
      </c>
      <c r="N134" s="229">
        <f t="shared" si="10"/>
        <v>0</v>
      </c>
      <c r="O134" s="230" t="str">
        <f>IF(COUNTBLANK('Quality Assessment Tool'!I551)&gt;0,"Pending…","Complete")</f>
        <v>Pending…</v>
      </c>
      <c r="P134" s="222" t="str">
        <f>IF(O134="Pending…","",IF(N134&gt;Settings!$D$7,"Excellent",IF(N134&gt;Settings!$D$6,"Good",IF(N134&gt;Settings!$D$5,"Average","Bad"))))</f>
        <v/>
      </c>
    </row>
    <row r="135" spans="1:16" ht="18.75" x14ac:dyDescent="0.25">
      <c r="A135" s="235"/>
      <c r="B135" s="236"/>
      <c r="C135" s="237"/>
      <c r="D135" s="353" t="s">
        <v>1447</v>
      </c>
      <c r="E135" s="353"/>
      <c r="F135" s="353"/>
      <c r="G135" s="353"/>
      <c r="H135" s="353"/>
      <c r="I135" s="353"/>
      <c r="J135" s="353"/>
      <c r="K135" s="406"/>
      <c r="L135" s="228">
        <f>SUM('Quality Assessment Tool'!H553:H556)</f>
        <v>4</v>
      </c>
      <c r="M135" s="228">
        <f>SUM('Quality Assessment Tool'!I553:I556)</f>
        <v>0</v>
      </c>
      <c r="N135" s="229">
        <f t="shared" si="10"/>
        <v>0</v>
      </c>
      <c r="O135" s="230" t="str">
        <f>IF(COUNTBLANK('Quality Assessment Tool'!I553:I556)&gt;0,"Pending…","Complete")</f>
        <v>Pending…</v>
      </c>
      <c r="P135" s="222" t="str">
        <f>IF(O135="Pending…","",IF(N135&gt;Settings!$D$7,"Excellent",IF(N135&gt;Settings!$D$6,"Good",IF(N135&gt;Settings!$D$5,"Average","Bad"))))</f>
        <v/>
      </c>
    </row>
    <row r="136" spans="1:16" ht="32.1" customHeight="1" x14ac:dyDescent="0.25">
      <c r="A136" s="197"/>
      <c r="B136" s="238"/>
      <c r="C136" s="417" t="s">
        <v>999</v>
      </c>
      <c r="D136" s="417"/>
      <c r="E136" s="417"/>
      <c r="F136" s="417"/>
      <c r="G136" s="417"/>
      <c r="H136" s="417"/>
      <c r="I136" s="417"/>
      <c r="J136" s="417"/>
      <c r="K136" s="418"/>
      <c r="L136" s="234">
        <f>SUM(L137:L140)</f>
        <v>12</v>
      </c>
      <c r="M136" s="234">
        <f>SUM(M137:M140)</f>
        <v>0</v>
      </c>
      <c r="N136" s="225">
        <f>M136/L136</f>
        <v>0</v>
      </c>
      <c r="O136" s="226" t="str">
        <f>IF(COUNTIF(O137:O140,"Pending…")&gt;0,"Pending…","Complete")</f>
        <v>Pending…</v>
      </c>
      <c r="P136" s="222" t="str">
        <f>IF(O136="Pending…","",IF(N136&gt;Settings!$D$7,"Excellent",IF(N136&gt;Settings!$D$6,"Good",IF(N136&gt;Settings!$D$5,"Average","Bad"))))</f>
        <v/>
      </c>
    </row>
    <row r="137" spans="1:16" ht="32.1" customHeight="1" x14ac:dyDescent="0.25">
      <c r="A137" s="235"/>
      <c r="B137" s="236"/>
      <c r="C137" s="237"/>
      <c r="D137" s="353" t="s">
        <v>1448</v>
      </c>
      <c r="E137" s="353"/>
      <c r="F137" s="353"/>
      <c r="G137" s="353"/>
      <c r="H137" s="353"/>
      <c r="I137" s="353"/>
      <c r="J137" s="353"/>
      <c r="K137" s="406"/>
      <c r="L137" s="228">
        <f>SUM('Quality Assessment Tool'!H559:H561)</f>
        <v>3</v>
      </c>
      <c r="M137" s="228">
        <f>SUM('Quality Assessment Tool'!I559:I561)</f>
        <v>0</v>
      </c>
      <c r="N137" s="229">
        <f t="shared" si="10"/>
        <v>0</v>
      </c>
      <c r="O137" s="230" t="str">
        <f>IF(COUNTBLANK('Quality Assessment Tool'!I559:I561)&gt;0,"Pending…","Complete")</f>
        <v>Pending…</v>
      </c>
      <c r="P137" s="222" t="str">
        <f>IF(O137="Pending…","",IF(N137&gt;Settings!$D$7,"Excellent",IF(N137&gt;Settings!$D$6,"Good",IF(N137&gt;Settings!$D$5,"Average","Bad"))))</f>
        <v/>
      </c>
    </row>
    <row r="138" spans="1:16" ht="18.75" x14ac:dyDescent="0.25">
      <c r="A138" s="235"/>
      <c r="B138" s="236"/>
      <c r="C138" s="237"/>
      <c r="D138" s="353" t="s">
        <v>1449</v>
      </c>
      <c r="E138" s="353"/>
      <c r="F138" s="353"/>
      <c r="G138" s="353"/>
      <c r="H138" s="353"/>
      <c r="I138" s="353"/>
      <c r="J138" s="353"/>
      <c r="K138" s="406"/>
      <c r="L138" s="228">
        <f>SUM('Quality Assessment Tool'!H563:H564)</f>
        <v>2</v>
      </c>
      <c r="M138" s="228">
        <f>SUM('Quality Assessment Tool'!I563:I564)</f>
        <v>0</v>
      </c>
      <c r="N138" s="229">
        <f t="shared" si="10"/>
        <v>0</v>
      </c>
      <c r="O138" s="230" t="str">
        <f>IF(COUNTBLANK('Quality Assessment Tool'!I563:I564)&gt;0,"Pending…","Complete")</f>
        <v>Pending…</v>
      </c>
      <c r="P138" s="222" t="str">
        <f>IF(O138="Pending…","",IF(N138&gt;Settings!$D$7,"Excellent",IF(N138&gt;Settings!$D$6,"Good",IF(N138&gt;Settings!$D$5,"Average","Bad"))))</f>
        <v/>
      </c>
    </row>
    <row r="139" spans="1:16" ht="18.75" x14ac:dyDescent="0.25">
      <c r="A139" s="235"/>
      <c r="B139" s="236"/>
      <c r="C139" s="237"/>
      <c r="D139" s="353" t="s">
        <v>1450</v>
      </c>
      <c r="E139" s="353"/>
      <c r="F139" s="353"/>
      <c r="G139" s="353"/>
      <c r="H139" s="353"/>
      <c r="I139" s="353"/>
      <c r="J139" s="353"/>
      <c r="K139" s="406"/>
      <c r="L139" s="228">
        <f>SUM('Quality Assessment Tool'!H566:H569)</f>
        <v>4</v>
      </c>
      <c r="M139" s="228">
        <f>SUM('Quality Assessment Tool'!I566:I569)</f>
        <v>0</v>
      </c>
      <c r="N139" s="229">
        <f t="shared" si="10"/>
        <v>0</v>
      </c>
      <c r="O139" s="230" t="str">
        <f>IF(COUNTBLANK('Quality Assessment Tool'!I566:I569)&gt;0,"Pending…","Complete")</f>
        <v>Pending…</v>
      </c>
      <c r="P139" s="222" t="str">
        <f>IF(O139="Pending…","",IF(N139&gt;Settings!$D$7,"Excellent",IF(N139&gt;Settings!$D$6,"Good",IF(N139&gt;Settings!$D$5,"Average","Bad"))))</f>
        <v/>
      </c>
    </row>
    <row r="140" spans="1:16" ht="18.75" x14ac:dyDescent="0.25">
      <c r="A140" s="235"/>
      <c r="B140" s="236"/>
      <c r="C140" s="237"/>
      <c r="D140" s="353" t="s">
        <v>1451</v>
      </c>
      <c r="E140" s="353"/>
      <c r="F140" s="353"/>
      <c r="G140" s="353"/>
      <c r="H140" s="353"/>
      <c r="I140" s="353"/>
      <c r="J140" s="353"/>
      <c r="K140" s="406"/>
      <c r="L140" s="228">
        <f>SUM('Quality Assessment Tool'!H571:H573)</f>
        <v>3</v>
      </c>
      <c r="M140" s="228">
        <f>SUM('Quality Assessment Tool'!I571:I573)</f>
        <v>0</v>
      </c>
      <c r="N140" s="229">
        <f t="shared" si="10"/>
        <v>0</v>
      </c>
      <c r="O140" s="230" t="str">
        <f>IF(COUNTBLANK('Quality Assessment Tool'!I571:I573)&gt;0,"Pending…","Complete")</f>
        <v>Pending…</v>
      </c>
      <c r="P140" s="222" t="str">
        <f>IF(O140="Pending…","",IF(N140&gt;Settings!$D$7,"Excellent",IF(N140&gt;Settings!$D$6,"Good",IF(N140&gt;Settings!$D$5,"Average","Bad"))))</f>
        <v/>
      </c>
    </row>
    <row r="141" spans="1:16" ht="32.1" customHeight="1" x14ac:dyDescent="0.25">
      <c r="A141" s="197"/>
      <c r="B141" s="238"/>
      <c r="C141" s="417" t="s">
        <v>1000</v>
      </c>
      <c r="D141" s="417"/>
      <c r="E141" s="417"/>
      <c r="F141" s="417"/>
      <c r="G141" s="417"/>
      <c r="H141" s="417"/>
      <c r="I141" s="417"/>
      <c r="J141" s="417"/>
      <c r="K141" s="418"/>
      <c r="L141" s="234">
        <f>SUM(L142:L148)</f>
        <v>27</v>
      </c>
      <c r="M141" s="234">
        <f>SUM(M142:M148)</f>
        <v>0</v>
      </c>
      <c r="N141" s="225">
        <f>M141/L141</f>
        <v>0</v>
      </c>
      <c r="O141" s="226" t="str">
        <f>IF(COUNTIF(O142:O148,"Pending…")&gt;0,"Pending…","Complete")</f>
        <v>Pending…</v>
      </c>
      <c r="P141" s="222" t="str">
        <f>IF(O141="Pending…","",IF(N141&gt;Settings!$D$7,"Excellent",IF(N141&gt;Settings!$D$6,"Good",IF(N141&gt;Settings!$D$5,"Average","Bad"))))</f>
        <v/>
      </c>
    </row>
    <row r="142" spans="1:16" ht="32.1" customHeight="1" x14ac:dyDescent="0.25">
      <c r="A142" s="235"/>
      <c r="B142" s="236"/>
      <c r="C142" s="237"/>
      <c r="D142" s="353" t="s">
        <v>1454</v>
      </c>
      <c r="E142" s="353"/>
      <c r="F142" s="353"/>
      <c r="G142" s="353"/>
      <c r="H142" s="353"/>
      <c r="I142" s="353"/>
      <c r="J142" s="353"/>
      <c r="K142" s="406"/>
      <c r="L142" s="228">
        <f>SUM('Quality Assessment Tool'!H576)</f>
        <v>1</v>
      </c>
      <c r="M142" s="228">
        <f>SUM('Quality Assessment Tool'!I576)</f>
        <v>0</v>
      </c>
      <c r="N142" s="229">
        <f t="shared" si="10"/>
        <v>0</v>
      </c>
      <c r="O142" s="230" t="str">
        <f>IF(COUNTBLANK('Quality Assessment Tool'!I576)&gt;0,"Pending…","Complete")</f>
        <v>Pending…</v>
      </c>
      <c r="P142" s="222" t="str">
        <f>IF(O142="Pending…","",IF(N142&gt;Settings!$D$7,"Excellent",IF(N142&gt;Settings!$D$6,"Good",IF(N142&gt;Settings!$D$5,"Average","Bad"))))</f>
        <v/>
      </c>
    </row>
    <row r="143" spans="1:16" ht="18.75" x14ac:dyDescent="0.25">
      <c r="A143" s="235"/>
      <c r="B143" s="236"/>
      <c r="C143" s="237"/>
      <c r="D143" s="353" t="s">
        <v>1455</v>
      </c>
      <c r="E143" s="353"/>
      <c r="F143" s="353"/>
      <c r="G143" s="353"/>
      <c r="H143" s="353"/>
      <c r="I143" s="353"/>
      <c r="J143" s="353"/>
      <c r="K143" s="406"/>
      <c r="L143" s="228">
        <f>SUM('Quality Assessment Tool'!H578)</f>
        <v>1</v>
      </c>
      <c r="M143" s="228">
        <f>SUM('Quality Assessment Tool'!I578)</f>
        <v>0</v>
      </c>
      <c r="N143" s="229">
        <f t="shared" si="10"/>
        <v>0</v>
      </c>
      <c r="O143" s="230" t="str">
        <f>IF(COUNTBLANK('Quality Assessment Tool'!I578)&gt;0,"Pending…","Complete")</f>
        <v>Pending…</v>
      </c>
      <c r="P143" s="222" t="str">
        <f>IF(O143="Pending…","",IF(N143&gt;Settings!$D$7,"Excellent",IF(N143&gt;Settings!$D$6,"Good",IF(N143&gt;Settings!$D$5,"Average","Bad"))))</f>
        <v/>
      </c>
    </row>
    <row r="144" spans="1:16" ht="18.75" x14ac:dyDescent="0.25">
      <c r="A144" s="235"/>
      <c r="B144" s="236"/>
      <c r="C144" s="237"/>
      <c r="D144" s="353" t="s">
        <v>1457</v>
      </c>
      <c r="E144" s="353"/>
      <c r="F144" s="353"/>
      <c r="G144" s="353"/>
      <c r="H144" s="353"/>
      <c r="I144" s="353"/>
      <c r="J144" s="353"/>
      <c r="K144" s="406"/>
      <c r="L144" s="228">
        <f>SUM('Quality Assessment Tool'!H580)</f>
        <v>1</v>
      </c>
      <c r="M144" s="228">
        <f>SUM('Quality Assessment Tool'!I580)</f>
        <v>0</v>
      </c>
      <c r="N144" s="229">
        <f t="shared" si="10"/>
        <v>0</v>
      </c>
      <c r="O144" s="230" t="str">
        <f>IF(COUNTBLANK('Quality Assessment Tool'!I580)&gt;0,"Pending…","Complete")</f>
        <v>Pending…</v>
      </c>
      <c r="P144" s="222" t="str">
        <f>IF(O144="Pending…","",IF(N144&gt;Settings!$D$7,"Excellent",IF(N144&gt;Settings!$D$6,"Good",IF(N144&gt;Settings!$D$5,"Average","Bad"))))</f>
        <v/>
      </c>
    </row>
    <row r="145" spans="1:16" ht="32.1" customHeight="1" x14ac:dyDescent="0.25">
      <c r="A145" s="235"/>
      <c r="B145" s="236"/>
      <c r="C145" s="237"/>
      <c r="D145" s="353" t="s">
        <v>1458</v>
      </c>
      <c r="E145" s="353"/>
      <c r="F145" s="353"/>
      <c r="G145" s="353"/>
      <c r="H145" s="353"/>
      <c r="I145" s="353"/>
      <c r="J145" s="353"/>
      <c r="K145" s="406"/>
      <c r="L145" s="228">
        <f>SUM('Quality Assessment Tool'!H582)</f>
        <v>1</v>
      </c>
      <c r="M145" s="228">
        <f>SUM('Quality Assessment Tool'!I582)</f>
        <v>0</v>
      </c>
      <c r="N145" s="229">
        <f t="shared" si="10"/>
        <v>0</v>
      </c>
      <c r="O145" s="230" t="str">
        <f>IF(COUNTBLANK('Quality Assessment Tool'!I582)&gt;0,"Pending…","Complete")</f>
        <v>Pending…</v>
      </c>
      <c r="P145" s="222" t="str">
        <f>IF(O145="Pending…","",IF(N145&gt;Settings!$D$7,"Excellent",IF(N145&gt;Settings!$D$6,"Good",IF(N145&gt;Settings!$D$5,"Average","Bad"))))</f>
        <v/>
      </c>
    </row>
    <row r="146" spans="1:16" ht="32.1" customHeight="1" x14ac:dyDescent="0.25">
      <c r="A146" s="235"/>
      <c r="B146" s="236"/>
      <c r="C146" s="237"/>
      <c r="D146" s="353" t="s">
        <v>1459</v>
      </c>
      <c r="E146" s="353"/>
      <c r="F146" s="353"/>
      <c r="G146" s="353"/>
      <c r="H146" s="353"/>
      <c r="I146" s="353"/>
      <c r="J146" s="353"/>
      <c r="K146" s="406"/>
      <c r="L146" s="228">
        <f>SUM('Quality Assessment Tool'!H584:H586)</f>
        <v>11</v>
      </c>
      <c r="M146" s="228">
        <f>SUM('Quality Assessment Tool'!I584:I586)</f>
        <v>0</v>
      </c>
      <c r="N146" s="229">
        <f t="shared" si="10"/>
        <v>0</v>
      </c>
      <c r="O146" s="230" t="str">
        <f>IF(COUNTBLANK('Quality Assessment Tool'!I584:I586)&gt;0,"Pending…","Complete")</f>
        <v>Pending…</v>
      </c>
      <c r="P146" s="222" t="str">
        <f>IF(O146="Pending…","",IF(N146&gt;Settings!$D$7,"Excellent",IF(N146&gt;Settings!$D$6,"Good",IF(N146&gt;Settings!$D$5,"Average","Bad"))))</f>
        <v/>
      </c>
    </row>
    <row r="147" spans="1:16" ht="18.75" x14ac:dyDescent="0.25">
      <c r="A147" s="235"/>
      <c r="B147" s="236"/>
      <c r="C147" s="237"/>
      <c r="D147" s="353" t="s">
        <v>1460</v>
      </c>
      <c r="E147" s="353"/>
      <c r="F147" s="353"/>
      <c r="G147" s="353"/>
      <c r="H147" s="353"/>
      <c r="I147" s="353"/>
      <c r="J147" s="353"/>
      <c r="K147" s="406"/>
      <c r="L147" s="228">
        <f>SUM('Quality Assessment Tool'!H588:H589)</f>
        <v>11</v>
      </c>
      <c r="M147" s="228">
        <f>SUM('Quality Assessment Tool'!I588:I589)</f>
        <v>0</v>
      </c>
      <c r="N147" s="229">
        <f t="shared" si="10"/>
        <v>0</v>
      </c>
      <c r="O147" s="230" t="str">
        <f>IF(COUNTBLANK('Quality Assessment Tool'!I588:I589)&gt;0,"Pending…","Complete")</f>
        <v>Pending…</v>
      </c>
      <c r="P147" s="222" t="str">
        <f>IF(O147="Pending…","",IF(N147&gt;Settings!$D$7,"Excellent",IF(N147&gt;Settings!$D$6,"Good",IF(N147&gt;Settings!$D$5,"Average","Bad"))))</f>
        <v/>
      </c>
    </row>
    <row r="148" spans="1:16" ht="32.1" customHeight="1" x14ac:dyDescent="0.25">
      <c r="A148" s="235"/>
      <c r="B148" s="236"/>
      <c r="C148" s="237"/>
      <c r="D148" s="353" t="s">
        <v>1463</v>
      </c>
      <c r="E148" s="353"/>
      <c r="F148" s="353"/>
      <c r="G148" s="353"/>
      <c r="H148" s="353"/>
      <c r="I148" s="353"/>
      <c r="J148" s="353"/>
      <c r="K148" s="406"/>
      <c r="L148" s="228">
        <f>SUM('Quality Assessment Tool'!H591)</f>
        <v>1</v>
      </c>
      <c r="M148" s="228">
        <f>SUM('Quality Assessment Tool'!I591)</f>
        <v>0</v>
      </c>
      <c r="N148" s="229">
        <f t="shared" si="10"/>
        <v>0</v>
      </c>
      <c r="O148" s="230" t="str">
        <f>IF(COUNTBLANK('Quality Assessment Tool'!I591)&gt;0,"Pending…","Complete")</f>
        <v>Pending…</v>
      </c>
      <c r="P148" s="222" t="str">
        <f>IF(O148="Pending…","",IF(N148&gt;Settings!$D$7,"Excellent",IF(N148&gt;Settings!$D$6,"Good",IF(N148&gt;Settings!$D$5,"Average","Bad"))))</f>
        <v/>
      </c>
    </row>
    <row r="149" spans="1:16" ht="18.75" x14ac:dyDescent="0.25">
      <c r="A149" s="197"/>
      <c r="B149" s="238"/>
      <c r="C149" s="417" t="s">
        <v>1001</v>
      </c>
      <c r="D149" s="417"/>
      <c r="E149" s="417"/>
      <c r="F149" s="417"/>
      <c r="G149" s="417"/>
      <c r="H149" s="417"/>
      <c r="I149" s="417"/>
      <c r="J149" s="417"/>
      <c r="K149" s="418"/>
      <c r="L149" s="234">
        <f>SUM(L150:L153)</f>
        <v>13</v>
      </c>
      <c r="M149" s="234">
        <f>SUM(M150:M153)</f>
        <v>0</v>
      </c>
      <c r="N149" s="225">
        <f>M149/L149</f>
        <v>0</v>
      </c>
      <c r="O149" s="226" t="str">
        <f>IF(COUNTIF(O150:O153,"Pending…")&gt;0,"Pending…","Complete")</f>
        <v>Pending…</v>
      </c>
      <c r="P149" s="222" t="str">
        <f>IF(O149="Pending…","",IF(N149&gt;Settings!$D$7,"Excellent",IF(N149&gt;Settings!$D$6,"Good",IF(N149&gt;Settings!$D$5,"Average","Bad"))))</f>
        <v/>
      </c>
    </row>
    <row r="150" spans="1:16" ht="18.75" x14ac:dyDescent="0.25">
      <c r="A150" s="235"/>
      <c r="B150" s="236"/>
      <c r="C150" s="237"/>
      <c r="D150" s="353" t="s">
        <v>1465</v>
      </c>
      <c r="E150" s="353"/>
      <c r="F150" s="353"/>
      <c r="G150" s="353"/>
      <c r="H150" s="353"/>
      <c r="I150" s="353"/>
      <c r="J150" s="353"/>
      <c r="K150" s="406"/>
      <c r="L150" s="228">
        <f>SUM('Quality Assessment Tool'!H594:H598)</f>
        <v>5</v>
      </c>
      <c r="M150" s="228">
        <f>SUM('Quality Assessment Tool'!I594:I598)</f>
        <v>0</v>
      </c>
      <c r="N150" s="229">
        <f t="shared" si="10"/>
        <v>0</v>
      </c>
      <c r="O150" s="230" t="str">
        <f>IF(COUNTBLANK('Quality Assessment Tool'!I594:I598)&gt;0,"Pending…","Complete")</f>
        <v>Pending…</v>
      </c>
      <c r="P150" s="222" t="str">
        <f>IF(O150="Pending…","",IF(N150&gt;Settings!$D$7,"Excellent",IF(N150&gt;Settings!$D$6,"Good",IF(N150&gt;Settings!$D$5,"Average","Bad"))))</f>
        <v/>
      </c>
    </row>
    <row r="151" spans="1:16" ht="18.75" x14ac:dyDescent="0.25">
      <c r="A151" s="235"/>
      <c r="B151" s="236"/>
      <c r="C151" s="237"/>
      <c r="D151" s="353" t="s">
        <v>1522</v>
      </c>
      <c r="E151" s="353"/>
      <c r="F151" s="353"/>
      <c r="G151" s="353"/>
      <c r="H151" s="353"/>
      <c r="I151" s="353"/>
      <c r="J151" s="353"/>
      <c r="K151" s="406"/>
      <c r="L151" s="228">
        <f>SUM('Quality Assessment Tool'!H600:H604)</f>
        <v>5</v>
      </c>
      <c r="M151" s="228">
        <f>SUM('Quality Assessment Tool'!I600:I604)</f>
        <v>0</v>
      </c>
      <c r="N151" s="229">
        <f t="shared" si="10"/>
        <v>0</v>
      </c>
      <c r="O151" s="230" t="str">
        <f>IF(COUNTBLANK('Quality Assessment Tool'!I600:I604)&gt;0,"Pending…","Complete")</f>
        <v>Pending…</v>
      </c>
      <c r="P151" s="222" t="str">
        <f>IF(O151="Pending…","",IF(N151&gt;Settings!$D$7,"Excellent",IF(N151&gt;Settings!$D$6,"Good",IF(N151&gt;Settings!$D$5,"Average","Bad"))))</f>
        <v/>
      </c>
    </row>
    <row r="152" spans="1:16" ht="32.1" customHeight="1" x14ac:dyDescent="0.25">
      <c r="A152" s="235"/>
      <c r="B152" s="236"/>
      <c r="C152" s="237"/>
      <c r="D152" s="353" t="s">
        <v>1523</v>
      </c>
      <c r="E152" s="353"/>
      <c r="F152" s="353"/>
      <c r="G152" s="353"/>
      <c r="H152" s="353"/>
      <c r="I152" s="353"/>
      <c r="J152" s="353"/>
      <c r="K152" s="406"/>
      <c r="L152" s="228">
        <f>SUM('Quality Assessment Tool'!H606:H607)</f>
        <v>2</v>
      </c>
      <c r="M152" s="228">
        <f>SUM('Quality Assessment Tool'!I606:I607)</f>
        <v>0</v>
      </c>
      <c r="N152" s="229">
        <f t="shared" si="10"/>
        <v>0</v>
      </c>
      <c r="O152" s="230" t="str">
        <f>IF(COUNTBLANK('Quality Assessment Tool'!I606:I607)&gt;0,"Pending…","Complete")</f>
        <v>Pending…</v>
      </c>
      <c r="P152" s="222" t="str">
        <f>IF(O152="Pending…","",IF(N152&gt;Settings!$D$7,"Excellent",IF(N152&gt;Settings!$D$6,"Good",IF(N152&gt;Settings!$D$5,"Average","Bad"))))</f>
        <v/>
      </c>
    </row>
    <row r="153" spans="1:16" ht="32.1" customHeight="1" x14ac:dyDescent="0.25">
      <c r="A153" s="235"/>
      <c r="B153" s="236"/>
      <c r="C153" s="237"/>
      <c r="D153" s="353" t="s">
        <v>1524</v>
      </c>
      <c r="E153" s="353"/>
      <c r="F153" s="353"/>
      <c r="G153" s="353"/>
      <c r="H153" s="353"/>
      <c r="I153" s="353"/>
      <c r="J153" s="353"/>
      <c r="K153" s="406"/>
      <c r="L153" s="228">
        <f>SUM('Quality Assessment Tool'!H609)</f>
        <v>1</v>
      </c>
      <c r="M153" s="228">
        <f>SUM('Quality Assessment Tool'!I609)</f>
        <v>0</v>
      </c>
      <c r="N153" s="229">
        <f t="shared" si="10"/>
        <v>0</v>
      </c>
      <c r="O153" s="230" t="str">
        <f>IF(COUNTBLANK('Quality Assessment Tool'!I609)&gt;0,"Pending…","Complete")</f>
        <v>Pending…</v>
      </c>
      <c r="P153" s="222" t="str">
        <f>IF(O153="Pending…","",IF(N153&gt;Settings!$D$7,"Excellent",IF(N153&gt;Settings!$D$6,"Good",IF(N153&gt;Settings!$D$5,"Average","Bad"))))</f>
        <v/>
      </c>
    </row>
    <row r="154" spans="1:16" ht="18.75" x14ac:dyDescent="0.25">
      <c r="A154" s="197"/>
      <c r="B154" s="238"/>
      <c r="C154" s="417" t="s">
        <v>1002</v>
      </c>
      <c r="D154" s="417"/>
      <c r="E154" s="417"/>
      <c r="F154" s="417"/>
      <c r="G154" s="417"/>
      <c r="H154" s="417"/>
      <c r="I154" s="417"/>
      <c r="J154" s="417"/>
      <c r="K154" s="418"/>
      <c r="L154" s="234">
        <f>SUM(L155)</f>
        <v>1</v>
      </c>
      <c r="M154" s="234">
        <f>SUM(M155)</f>
        <v>0</v>
      </c>
      <c r="N154" s="225">
        <f>M154/L154</f>
        <v>0</v>
      </c>
      <c r="O154" s="226" t="str">
        <f>IF(COUNTIF(O155:O155,"Pending…")&gt;0,"Pending…","Complete")</f>
        <v>Pending…</v>
      </c>
      <c r="P154" s="222" t="str">
        <f>IF(O154="Pending…","",IF(N154&gt;Settings!$D$7,"Excellent",IF(N154&gt;Settings!$D$6,"Good",IF(N154&gt;Settings!$D$5,"Average","Bad"))))</f>
        <v/>
      </c>
    </row>
    <row r="155" spans="1:16" ht="32.1" customHeight="1" x14ac:dyDescent="0.25">
      <c r="A155" s="235"/>
      <c r="B155" s="236"/>
      <c r="C155" s="237"/>
      <c r="D155" s="353" t="s">
        <v>1477</v>
      </c>
      <c r="E155" s="353"/>
      <c r="F155" s="353"/>
      <c r="G155" s="353"/>
      <c r="H155" s="353"/>
      <c r="I155" s="353"/>
      <c r="J155" s="353"/>
      <c r="K155" s="406"/>
      <c r="L155" s="228">
        <f>SUM('Quality Assessment Tool'!H612)</f>
        <v>1</v>
      </c>
      <c r="M155" s="228">
        <f>SUM('Quality Assessment Tool'!I612)</f>
        <v>0</v>
      </c>
      <c r="N155" s="229">
        <f t="shared" ref="N155:N176" si="11">M155/L155</f>
        <v>0</v>
      </c>
      <c r="O155" s="230" t="str">
        <f>IF(COUNTBLANK('Quality Assessment Tool'!I612)&gt;0,"Pending…","Complete")</f>
        <v>Pending…</v>
      </c>
      <c r="P155" s="222" t="str">
        <f>IF(O155="Pending…","",IF(N155&gt;Settings!$D$7,"Excellent",IF(N155&gt;Settings!$D$6,"Good",IF(N155&gt;Settings!$D$5,"Average","Bad"))))</f>
        <v/>
      </c>
    </row>
    <row r="156" spans="1:16" ht="32.1" customHeight="1" x14ac:dyDescent="0.25">
      <c r="A156" s="197"/>
      <c r="B156" s="238"/>
      <c r="C156" s="417" t="s">
        <v>1003</v>
      </c>
      <c r="D156" s="417"/>
      <c r="E156" s="417"/>
      <c r="F156" s="417"/>
      <c r="G156" s="417"/>
      <c r="H156" s="417"/>
      <c r="I156" s="417"/>
      <c r="J156" s="417"/>
      <c r="K156" s="418"/>
      <c r="L156" s="234">
        <f>SUM(L157:L159)</f>
        <v>10</v>
      </c>
      <c r="M156" s="234">
        <f>SUM(M157:M159)</f>
        <v>0</v>
      </c>
      <c r="N156" s="225">
        <f>M156/L156</f>
        <v>0</v>
      </c>
      <c r="O156" s="226" t="str">
        <f>IF(COUNTIF(O157:O159,"Pending…")&gt;0,"Pending…","Complete")</f>
        <v>Pending…</v>
      </c>
      <c r="P156" s="222" t="str">
        <f>IF(O156="Pending…","",IF(N156&gt;Settings!$D$7,"Excellent",IF(N156&gt;Settings!$D$6,"Good",IF(N156&gt;Settings!$D$5,"Average","Bad"))))</f>
        <v/>
      </c>
    </row>
    <row r="157" spans="1:16" ht="32.1" customHeight="1" x14ac:dyDescent="0.25">
      <c r="A157" s="235"/>
      <c r="B157" s="236"/>
      <c r="C157" s="237"/>
      <c r="D157" s="353" t="s">
        <v>1478</v>
      </c>
      <c r="E157" s="353"/>
      <c r="F157" s="353"/>
      <c r="G157" s="353"/>
      <c r="H157" s="353"/>
      <c r="I157" s="353"/>
      <c r="J157" s="353"/>
      <c r="K157" s="406"/>
      <c r="L157" s="228">
        <f>SUM('Quality Assessment Tool'!H615)</f>
        <v>1</v>
      </c>
      <c r="M157" s="228">
        <f>SUM('Quality Assessment Tool'!I615)</f>
        <v>0</v>
      </c>
      <c r="N157" s="229">
        <f t="shared" si="11"/>
        <v>0</v>
      </c>
      <c r="O157" s="230" t="str">
        <f>IF(COUNTBLANK('Quality Assessment Tool'!I615)&gt;0,"Pending…","Complete")</f>
        <v>Pending…</v>
      </c>
      <c r="P157" s="222" t="str">
        <f>IF(O157="Pending…","",IF(N157&gt;Settings!$D$7,"Excellent",IF(N157&gt;Settings!$D$6,"Good",IF(N157&gt;Settings!$D$5,"Average","Bad"))))</f>
        <v/>
      </c>
    </row>
    <row r="158" spans="1:16" ht="18.75" x14ac:dyDescent="0.25">
      <c r="A158" s="235"/>
      <c r="B158" s="236"/>
      <c r="C158" s="237"/>
      <c r="D158" s="353" t="s">
        <v>1525</v>
      </c>
      <c r="E158" s="353"/>
      <c r="F158" s="353"/>
      <c r="G158" s="353"/>
      <c r="H158" s="353"/>
      <c r="I158" s="353"/>
      <c r="J158" s="353"/>
      <c r="K158" s="406"/>
      <c r="L158" s="228">
        <f>SUM('Quality Assessment Tool'!H617:H618)</f>
        <v>2</v>
      </c>
      <c r="M158" s="228">
        <f>SUM('Quality Assessment Tool'!I617:I618)</f>
        <v>0</v>
      </c>
      <c r="N158" s="229">
        <f t="shared" si="11"/>
        <v>0</v>
      </c>
      <c r="O158" s="230" t="str">
        <f>IF(COUNTBLANK('Quality Assessment Tool'!I617:I618)&gt;0,"Pending…","Complete")</f>
        <v>Pending…</v>
      </c>
      <c r="P158" s="222" t="str">
        <f>IF(O158="Pending…","",IF(N158&gt;Settings!$D$7,"Excellent",IF(N158&gt;Settings!$D$6,"Good",IF(N158&gt;Settings!$D$5,"Average","Bad"))))</f>
        <v/>
      </c>
    </row>
    <row r="159" spans="1:16" ht="32.1" customHeight="1" x14ac:dyDescent="0.25">
      <c r="A159" s="235"/>
      <c r="B159" s="236"/>
      <c r="C159" s="237"/>
      <c r="D159" s="353" t="s">
        <v>1526</v>
      </c>
      <c r="E159" s="353"/>
      <c r="F159" s="353"/>
      <c r="G159" s="353"/>
      <c r="H159" s="353"/>
      <c r="I159" s="353"/>
      <c r="J159" s="353"/>
      <c r="K159" s="406"/>
      <c r="L159" s="228">
        <f>SUM('Quality Assessment Tool'!H620:H626)</f>
        <v>7</v>
      </c>
      <c r="M159" s="228">
        <f>SUM('Quality Assessment Tool'!I620:I626)</f>
        <v>0</v>
      </c>
      <c r="N159" s="229">
        <f t="shared" si="11"/>
        <v>0</v>
      </c>
      <c r="O159" s="230" t="str">
        <f>IF(COUNTBLANK('Quality Assessment Tool'!I620:I626)&gt;0,"Pending…","Complete")</f>
        <v>Pending…</v>
      </c>
      <c r="P159" s="222" t="str">
        <f>IF(O159="Pending…","",IF(N159&gt;Settings!$D$7,"Excellent",IF(N159&gt;Settings!$D$6,"Good",IF(N159&gt;Settings!$D$5,"Average","Bad"))))</f>
        <v/>
      </c>
    </row>
    <row r="160" spans="1:16" ht="32.1" customHeight="1" x14ac:dyDescent="0.25">
      <c r="A160" s="197"/>
      <c r="B160" s="238"/>
      <c r="C160" s="417" t="s">
        <v>1004</v>
      </c>
      <c r="D160" s="417"/>
      <c r="E160" s="417"/>
      <c r="F160" s="417"/>
      <c r="G160" s="417"/>
      <c r="H160" s="417"/>
      <c r="I160" s="417"/>
      <c r="J160" s="417"/>
      <c r="K160" s="418"/>
      <c r="L160" s="234">
        <f>SUM(L161:L162)</f>
        <v>2</v>
      </c>
      <c r="M160" s="234">
        <f>SUM(M161:M162)</f>
        <v>0</v>
      </c>
      <c r="N160" s="225">
        <f>M160/L160</f>
        <v>0</v>
      </c>
      <c r="O160" s="226" t="str">
        <f>IF(COUNTIF(O161:O162,"Pending…")&gt;0,"Pending…","Complete")</f>
        <v>Pending…</v>
      </c>
      <c r="P160" s="222" t="str">
        <f>IF(O160="Pending…","",IF(N160&gt;Settings!$D$7,"Excellent",IF(N160&gt;Settings!$D$6,"Good",IF(N160&gt;Settings!$D$5,"Average","Bad"))))</f>
        <v/>
      </c>
    </row>
    <row r="161" spans="1:16" ht="18.75" x14ac:dyDescent="0.25">
      <c r="A161" s="235"/>
      <c r="B161" s="236"/>
      <c r="C161" s="237"/>
      <c r="D161" s="353" t="s">
        <v>1527</v>
      </c>
      <c r="E161" s="353"/>
      <c r="F161" s="353"/>
      <c r="G161" s="353"/>
      <c r="H161" s="353"/>
      <c r="I161" s="353"/>
      <c r="J161" s="353"/>
      <c r="K161" s="406"/>
      <c r="L161" s="228">
        <f>SUM('Quality Assessment Tool'!H629)</f>
        <v>1</v>
      </c>
      <c r="M161" s="228">
        <f>SUM('Quality Assessment Tool'!I629)</f>
        <v>0</v>
      </c>
      <c r="N161" s="229">
        <f t="shared" si="11"/>
        <v>0</v>
      </c>
      <c r="O161" s="230" t="str">
        <f>IF(COUNTBLANK('Quality Assessment Tool'!I629)&gt;0,"Pending…","Complete")</f>
        <v>Pending…</v>
      </c>
      <c r="P161" s="222" t="str">
        <f>IF(O161="Pending…","",IF(N161&gt;Settings!$D$7,"Excellent",IF(N161&gt;Settings!$D$6,"Good",IF(N161&gt;Settings!$D$5,"Average","Bad"))))</f>
        <v/>
      </c>
    </row>
    <row r="162" spans="1:16" ht="18.75" x14ac:dyDescent="0.25">
      <c r="A162" s="235"/>
      <c r="B162" s="236"/>
      <c r="C162" s="237"/>
      <c r="D162" s="353" t="s">
        <v>1528</v>
      </c>
      <c r="E162" s="353"/>
      <c r="F162" s="353"/>
      <c r="G162" s="353"/>
      <c r="H162" s="353"/>
      <c r="I162" s="353"/>
      <c r="J162" s="353"/>
      <c r="K162" s="406"/>
      <c r="L162" s="228">
        <f>SUM('Quality Assessment Tool'!H631)</f>
        <v>1</v>
      </c>
      <c r="M162" s="228">
        <f>SUM('Quality Assessment Tool'!I631)</f>
        <v>0</v>
      </c>
      <c r="N162" s="229">
        <f t="shared" si="11"/>
        <v>0</v>
      </c>
      <c r="O162" s="230" t="str">
        <f>IF(COUNTBLANK('Quality Assessment Tool'!I631)&gt;0,"Pending…","Complete")</f>
        <v>Pending…</v>
      </c>
      <c r="P162" s="222" t="str">
        <f>IF(O162="Pending…","",IF(N162&gt;Settings!$D$7,"Excellent",IF(N162&gt;Settings!$D$6,"Good",IF(N162&gt;Settings!$D$5,"Average","Bad"))))</f>
        <v/>
      </c>
    </row>
    <row r="163" spans="1:16" ht="32.1" customHeight="1" x14ac:dyDescent="0.25">
      <c r="A163" s="197"/>
      <c r="B163" s="238"/>
      <c r="C163" s="417" t="s">
        <v>1005</v>
      </c>
      <c r="D163" s="417"/>
      <c r="E163" s="417"/>
      <c r="F163" s="417"/>
      <c r="G163" s="417"/>
      <c r="H163" s="417"/>
      <c r="I163" s="417"/>
      <c r="J163" s="417"/>
      <c r="K163" s="418"/>
      <c r="L163" s="234">
        <f>SUM(L164:L166)</f>
        <v>7</v>
      </c>
      <c r="M163" s="234">
        <f>SUM(M164:M166)</f>
        <v>0</v>
      </c>
      <c r="N163" s="225">
        <f>M163/L163</f>
        <v>0</v>
      </c>
      <c r="O163" s="226" t="str">
        <f>IF(COUNTIF(O164:O166,"Pending…")&gt;0,"Pending…","Complete")</f>
        <v>Pending…</v>
      </c>
      <c r="P163" s="222" t="str">
        <f>IF(O163="Pending…","",IF(N163&gt;Settings!$D$7,"Excellent",IF(N163&gt;Settings!$D$6,"Good",IF(N163&gt;Settings!$D$5,"Average","Bad"))))</f>
        <v/>
      </c>
    </row>
    <row r="164" spans="1:16" ht="18.75" x14ac:dyDescent="0.25">
      <c r="A164" s="235"/>
      <c r="B164" s="236"/>
      <c r="C164" s="237"/>
      <c r="D164" s="353" t="s">
        <v>1492</v>
      </c>
      <c r="E164" s="353"/>
      <c r="F164" s="353"/>
      <c r="G164" s="353"/>
      <c r="H164" s="353"/>
      <c r="I164" s="353"/>
      <c r="J164" s="353"/>
      <c r="K164" s="406"/>
      <c r="L164" s="228">
        <f>SUM('Quality Assessment Tool'!H634)</f>
        <v>1</v>
      </c>
      <c r="M164" s="228">
        <f>SUM('Quality Assessment Tool'!I634)</f>
        <v>0</v>
      </c>
      <c r="N164" s="229">
        <f t="shared" si="11"/>
        <v>0</v>
      </c>
      <c r="O164" s="230" t="str">
        <f>IF(COUNTBLANK('Quality Assessment Tool'!I634)&gt;0,"Pending…","Complete")</f>
        <v>Pending…</v>
      </c>
      <c r="P164" s="222" t="str">
        <f>IF(O164="Pending…","",IF(N164&gt;Settings!$D$7,"Excellent",IF(N164&gt;Settings!$D$6,"Good",IF(N164&gt;Settings!$D$5,"Average","Bad"))))</f>
        <v/>
      </c>
    </row>
    <row r="165" spans="1:16" ht="18.75" x14ac:dyDescent="0.25">
      <c r="A165" s="235"/>
      <c r="B165" s="236"/>
      <c r="C165" s="237"/>
      <c r="D165" s="353" t="s">
        <v>1529</v>
      </c>
      <c r="E165" s="353"/>
      <c r="F165" s="353"/>
      <c r="G165" s="353"/>
      <c r="H165" s="353"/>
      <c r="I165" s="353"/>
      <c r="J165" s="353"/>
      <c r="K165" s="406"/>
      <c r="L165" s="228">
        <f>SUM('Quality Assessment Tool'!H636:H640)</f>
        <v>5</v>
      </c>
      <c r="M165" s="228">
        <f>SUM('Quality Assessment Tool'!I636:I640)</f>
        <v>0</v>
      </c>
      <c r="N165" s="229">
        <f t="shared" si="11"/>
        <v>0</v>
      </c>
      <c r="O165" s="230" t="str">
        <f>IF(COUNTBLANK('Quality Assessment Tool'!I636:I640)&gt;0,"Pending…","Complete")</f>
        <v>Pending…</v>
      </c>
      <c r="P165" s="222" t="str">
        <f>IF(O165="Pending…","",IF(N165&gt;Settings!$D$7,"Excellent",IF(N165&gt;Settings!$D$6,"Good",IF(N165&gt;Settings!$D$5,"Average","Bad"))))</f>
        <v/>
      </c>
    </row>
    <row r="166" spans="1:16" ht="32.1" customHeight="1" x14ac:dyDescent="0.25">
      <c r="A166" s="235"/>
      <c r="B166" s="236"/>
      <c r="C166" s="237"/>
      <c r="D166" s="353" t="s">
        <v>1530</v>
      </c>
      <c r="E166" s="353"/>
      <c r="F166" s="353"/>
      <c r="G166" s="353"/>
      <c r="H166" s="353"/>
      <c r="I166" s="353"/>
      <c r="J166" s="353"/>
      <c r="K166" s="406"/>
      <c r="L166" s="228">
        <f>SUM('Quality Assessment Tool'!H642)</f>
        <v>1</v>
      </c>
      <c r="M166" s="228">
        <f>SUM('Quality Assessment Tool'!I642)</f>
        <v>0</v>
      </c>
      <c r="N166" s="229">
        <f t="shared" si="11"/>
        <v>0</v>
      </c>
      <c r="O166" s="230" t="str">
        <f>IF(COUNTBLANK('Quality Assessment Tool'!I642)&gt;0,"Pending…","Complete")</f>
        <v>Pending…</v>
      </c>
      <c r="P166" s="222" t="str">
        <f>IF(O166="Pending…","",IF(N166&gt;Settings!$D$7,"Excellent",IF(N166&gt;Settings!$D$6,"Good",IF(N166&gt;Settings!$D$5,"Average","Bad"))))</f>
        <v/>
      </c>
    </row>
    <row r="167" spans="1:16" ht="32.1" customHeight="1" x14ac:dyDescent="0.25">
      <c r="A167" s="197"/>
      <c r="B167" s="238"/>
      <c r="C167" s="417" t="s">
        <v>1006</v>
      </c>
      <c r="D167" s="417"/>
      <c r="E167" s="417"/>
      <c r="F167" s="417"/>
      <c r="G167" s="417"/>
      <c r="H167" s="417"/>
      <c r="I167" s="417"/>
      <c r="J167" s="417"/>
      <c r="K167" s="418"/>
      <c r="L167" s="234">
        <f>SUM(L168:L170)</f>
        <v>8</v>
      </c>
      <c r="M167" s="234">
        <f>SUM(M168:M170)</f>
        <v>0</v>
      </c>
      <c r="N167" s="225">
        <f>M167/L167</f>
        <v>0</v>
      </c>
      <c r="O167" s="226" t="str">
        <f>IF(COUNTIF(O168:O170,"Pending…")&gt;0,"Pending…","Complete")</f>
        <v>Pending…</v>
      </c>
      <c r="P167" s="222" t="str">
        <f>IF(O167="Pending…","",IF(N167&gt;Settings!$D$7,"Excellent",IF(N167&gt;Settings!$D$6,"Good",IF(N167&gt;Settings!$D$5,"Average","Bad"))))</f>
        <v/>
      </c>
    </row>
    <row r="168" spans="1:16" ht="18.75" x14ac:dyDescent="0.25">
      <c r="A168" s="235"/>
      <c r="B168" s="236"/>
      <c r="C168" s="237"/>
      <c r="D168" s="353" t="s">
        <v>1531</v>
      </c>
      <c r="E168" s="353"/>
      <c r="F168" s="353"/>
      <c r="G168" s="353"/>
      <c r="H168" s="353"/>
      <c r="I168" s="353"/>
      <c r="J168" s="353"/>
      <c r="K168" s="406"/>
      <c r="L168" s="228">
        <f>SUM('Quality Assessment Tool'!H645:H647)</f>
        <v>3</v>
      </c>
      <c r="M168" s="228">
        <f>SUM('Quality Assessment Tool'!I645:I647)</f>
        <v>0</v>
      </c>
      <c r="N168" s="229">
        <f t="shared" si="11"/>
        <v>0</v>
      </c>
      <c r="O168" s="230" t="str">
        <f>IF(COUNTBLANK('Quality Assessment Tool'!I645:I647)&gt;0,"Pending…","Complete")</f>
        <v>Pending…</v>
      </c>
      <c r="P168" s="222" t="str">
        <f>IF(O168="Pending…","",IF(N168&gt;Settings!$D$7,"Excellent",IF(N168&gt;Settings!$D$6,"Good",IF(N168&gt;Settings!$D$5,"Average","Bad"))))</f>
        <v/>
      </c>
    </row>
    <row r="169" spans="1:16" ht="18.75" x14ac:dyDescent="0.25">
      <c r="A169" s="235"/>
      <c r="B169" s="236"/>
      <c r="C169" s="237"/>
      <c r="D169" s="353" t="s">
        <v>1532</v>
      </c>
      <c r="E169" s="353"/>
      <c r="F169" s="353"/>
      <c r="G169" s="353"/>
      <c r="H169" s="353"/>
      <c r="I169" s="353"/>
      <c r="J169" s="353"/>
      <c r="K169" s="406"/>
      <c r="L169" s="228">
        <f>SUM('Quality Assessment Tool'!H649:H651)</f>
        <v>3</v>
      </c>
      <c r="M169" s="228">
        <f>SUM('Quality Assessment Tool'!I649:I651)</f>
        <v>0</v>
      </c>
      <c r="N169" s="229">
        <f t="shared" si="11"/>
        <v>0</v>
      </c>
      <c r="O169" s="230" t="str">
        <f>IF(COUNTBLANK('Quality Assessment Tool'!I649:I651)&gt;0,"Pending…","Complete")</f>
        <v>Pending…</v>
      </c>
      <c r="P169" s="222" t="str">
        <f>IF(O169="Pending…","",IF(N169&gt;Settings!$D$7,"Excellent",IF(N169&gt;Settings!$D$6,"Good",IF(N169&gt;Settings!$D$5,"Average","Bad"))))</f>
        <v/>
      </c>
    </row>
    <row r="170" spans="1:16" ht="32.1" customHeight="1" x14ac:dyDescent="0.25">
      <c r="A170" s="235"/>
      <c r="B170" s="236"/>
      <c r="C170" s="237"/>
      <c r="D170" s="353" t="s">
        <v>1533</v>
      </c>
      <c r="E170" s="353"/>
      <c r="F170" s="353"/>
      <c r="G170" s="353"/>
      <c r="H170" s="353"/>
      <c r="I170" s="353"/>
      <c r="J170" s="353"/>
      <c r="K170" s="406"/>
      <c r="L170" s="228">
        <f>SUM('Quality Assessment Tool'!H653:H654)</f>
        <v>2</v>
      </c>
      <c r="M170" s="228">
        <f>SUM('Quality Assessment Tool'!I653:I654)</f>
        <v>0</v>
      </c>
      <c r="N170" s="229">
        <f t="shared" si="11"/>
        <v>0</v>
      </c>
      <c r="O170" s="230" t="str">
        <f>IF(COUNTBLANK('Quality Assessment Tool'!I653:I654)&gt;0,"Pending…","Complete")</f>
        <v>Pending…</v>
      </c>
      <c r="P170" s="222" t="str">
        <f>IF(O170="Pending…","",IF(N170&gt;Settings!$D$7,"Excellent",IF(N170&gt;Settings!$D$6,"Good",IF(N170&gt;Settings!$D$5,"Average","Bad"))))</f>
        <v/>
      </c>
    </row>
    <row r="171" spans="1:16" ht="32.1" customHeight="1" x14ac:dyDescent="0.25">
      <c r="A171" s="197"/>
      <c r="B171" s="238"/>
      <c r="C171" s="417" t="s">
        <v>1007</v>
      </c>
      <c r="D171" s="417"/>
      <c r="E171" s="417"/>
      <c r="F171" s="417"/>
      <c r="G171" s="417"/>
      <c r="H171" s="417"/>
      <c r="I171" s="417"/>
      <c r="J171" s="417"/>
      <c r="K171" s="418"/>
      <c r="L171" s="234">
        <f>SUM(L172:L176)</f>
        <v>10</v>
      </c>
      <c r="M171" s="234">
        <f>SUM(M172:M176)</f>
        <v>0</v>
      </c>
      <c r="N171" s="225">
        <f>M171/L171</f>
        <v>0</v>
      </c>
      <c r="O171" s="226" t="str">
        <f>IF(COUNTIF(O172:O176,"Pending…")&gt;0,"Pending…","Complete")</f>
        <v>Pending…</v>
      </c>
      <c r="P171" s="222" t="str">
        <f>IF(O171="Pending…","",IF(N171&gt;Settings!$D$7,"Excellent",IF(N171&gt;Settings!$D$6,"Good",IF(N171&gt;Settings!$D$5,"Average","Bad"))))</f>
        <v/>
      </c>
    </row>
    <row r="172" spans="1:16" ht="18.75" x14ac:dyDescent="0.25">
      <c r="A172" s="235"/>
      <c r="B172" s="236"/>
      <c r="C172" s="237"/>
      <c r="D172" s="353" t="s">
        <v>1534</v>
      </c>
      <c r="E172" s="353"/>
      <c r="F172" s="353"/>
      <c r="G172" s="353"/>
      <c r="H172" s="353"/>
      <c r="I172" s="353"/>
      <c r="J172" s="353"/>
      <c r="K172" s="406"/>
      <c r="L172" s="228">
        <f>SUM('Quality Assessment Tool'!H657)</f>
        <v>1</v>
      </c>
      <c r="M172" s="228">
        <f>SUM('Quality Assessment Tool'!I657)</f>
        <v>0</v>
      </c>
      <c r="N172" s="229">
        <f t="shared" si="11"/>
        <v>0</v>
      </c>
      <c r="O172" s="230" t="str">
        <f>IF(COUNTBLANK('Quality Assessment Tool'!I657)&gt;0,"Pending…","Complete")</f>
        <v>Pending…</v>
      </c>
      <c r="P172" s="222" t="str">
        <f>IF(O172="Pending…","",IF(N172&gt;Settings!$D$7,"Excellent",IF(N172&gt;Settings!$D$6,"Good",IF(N172&gt;Settings!$D$5,"Average","Bad"))))</f>
        <v/>
      </c>
    </row>
    <row r="173" spans="1:16" ht="32.1" customHeight="1" x14ac:dyDescent="0.25">
      <c r="A173" s="235"/>
      <c r="B173" s="236"/>
      <c r="C173" s="237"/>
      <c r="D173" s="353" t="s">
        <v>1535</v>
      </c>
      <c r="E173" s="353"/>
      <c r="F173" s="353"/>
      <c r="G173" s="353"/>
      <c r="H173" s="353"/>
      <c r="I173" s="353"/>
      <c r="J173" s="353"/>
      <c r="K173" s="406"/>
      <c r="L173" s="228">
        <f>SUM('Quality Assessment Tool'!H659)</f>
        <v>1</v>
      </c>
      <c r="M173" s="228">
        <f>SUM('Quality Assessment Tool'!I659)</f>
        <v>0</v>
      </c>
      <c r="N173" s="229">
        <f t="shared" si="11"/>
        <v>0</v>
      </c>
      <c r="O173" s="230" t="str">
        <f>IF(COUNTBLANK('Quality Assessment Tool'!I659)&gt;0,"Pending…","Complete")</f>
        <v>Pending…</v>
      </c>
      <c r="P173" s="222" t="str">
        <f>IF(O173="Pending…","",IF(N173&gt;Settings!$D$7,"Excellent",IF(N173&gt;Settings!$D$6,"Good",IF(N173&gt;Settings!$D$5,"Average","Bad"))))</f>
        <v/>
      </c>
    </row>
    <row r="174" spans="1:16" ht="32.1" customHeight="1" x14ac:dyDescent="0.25">
      <c r="A174" s="235"/>
      <c r="B174" s="236"/>
      <c r="C174" s="237"/>
      <c r="D174" s="353" t="s">
        <v>1536</v>
      </c>
      <c r="E174" s="353"/>
      <c r="F174" s="353"/>
      <c r="G174" s="353"/>
      <c r="H174" s="353"/>
      <c r="I174" s="353"/>
      <c r="J174" s="353"/>
      <c r="K174" s="406"/>
      <c r="L174" s="228">
        <f>SUM('Quality Assessment Tool'!H661)</f>
        <v>1</v>
      </c>
      <c r="M174" s="228">
        <f>SUM('Quality Assessment Tool'!I661)</f>
        <v>0</v>
      </c>
      <c r="N174" s="229">
        <f t="shared" si="11"/>
        <v>0</v>
      </c>
      <c r="O174" s="230" t="str">
        <f>IF(COUNTBLANK('Quality Assessment Tool'!I661)&gt;0,"Pending…","Complete")</f>
        <v>Pending…</v>
      </c>
      <c r="P174" s="222" t="str">
        <f>IF(O174="Pending…","",IF(N174&gt;Settings!$D$7,"Excellent",IF(N174&gt;Settings!$D$6,"Good",IF(N174&gt;Settings!$D$5,"Average","Bad"))))</f>
        <v/>
      </c>
    </row>
    <row r="175" spans="1:16" ht="32.1" customHeight="1" x14ac:dyDescent="0.25">
      <c r="A175" s="235"/>
      <c r="B175" s="236"/>
      <c r="C175" s="237"/>
      <c r="D175" s="353" t="s">
        <v>1537</v>
      </c>
      <c r="E175" s="353"/>
      <c r="F175" s="353"/>
      <c r="G175" s="353"/>
      <c r="H175" s="353"/>
      <c r="I175" s="353"/>
      <c r="J175" s="353"/>
      <c r="K175" s="406"/>
      <c r="L175" s="228">
        <f>SUM('Quality Assessment Tool'!H663)</f>
        <v>1</v>
      </c>
      <c r="M175" s="228">
        <f>SUM('Quality Assessment Tool'!I663)</f>
        <v>0</v>
      </c>
      <c r="N175" s="229">
        <f t="shared" si="11"/>
        <v>0</v>
      </c>
      <c r="O175" s="230" t="str">
        <f>IF(COUNTBLANK('Quality Assessment Tool'!I663)&gt;0,"Pending…","Complete")</f>
        <v>Pending…</v>
      </c>
      <c r="P175" s="222" t="str">
        <f>IF(O175="Pending…","",IF(N175&gt;Settings!$D$7,"Excellent",IF(N175&gt;Settings!$D$6,"Good",IF(N175&gt;Settings!$D$5,"Average","Bad"))))</f>
        <v/>
      </c>
    </row>
    <row r="176" spans="1:16" ht="18.75" x14ac:dyDescent="0.25">
      <c r="A176" s="235"/>
      <c r="B176" s="236"/>
      <c r="C176" s="237"/>
      <c r="D176" s="353" t="s">
        <v>1538</v>
      </c>
      <c r="E176" s="353"/>
      <c r="F176" s="353"/>
      <c r="G176" s="353"/>
      <c r="H176" s="353"/>
      <c r="I176" s="353"/>
      <c r="J176" s="353"/>
      <c r="K176" s="406"/>
      <c r="L176" s="228">
        <f>SUM('Quality Assessment Tool'!H665)</f>
        <v>6</v>
      </c>
      <c r="M176" s="228">
        <f>SUM('Quality Assessment Tool'!I665)</f>
        <v>0</v>
      </c>
      <c r="N176" s="229">
        <f t="shared" si="11"/>
        <v>0</v>
      </c>
      <c r="O176" s="230" t="str">
        <f>IF(COUNTBLANK('Quality Assessment Tool'!I665)&gt;0,"Pending…","Complete")</f>
        <v>Pending…</v>
      </c>
      <c r="P176" s="222" t="str">
        <f>IF(O176="Pending…","",IF(N176&gt;Settings!$D$7,"Excellent",IF(N176&gt;Settings!$D$6,"Good",IF(N176&gt;Settings!$D$5,"Average","Bad"))))</f>
        <v/>
      </c>
    </row>
    <row r="177" spans="1:16" ht="32.1" customHeight="1" x14ac:dyDescent="0.25"/>
    <row r="178" spans="1:16" ht="32.1" customHeight="1" x14ac:dyDescent="0.25">
      <c r="A178" s="239"/>
      <c r="B178" s="419" t="s">
        <v>775</v>
      </c>
      <c r="C178" s="420"/>
      <c r="D178" s="420"/>
      <c r="E178" s="420"/>
      <c r="F178" s="420"/>
      <c r="G178" s="420"/>
      <c r="H178" s="420"/>
      <c r="I178" s="420"/>
      <c r="J178" s="420"/>
      <c r="K178" s="421"/>
      <c r="L178" s="219">
        <f>SUM(L179+L183+L186+L189+L192+L198)</f>
        <v>1175</v>
      </c>
      <c r="M178" s="219">
        <f>SUM(M179+M183+M186+M189+M192+M198)</f>
        <v>0</v>
      </c>
      <c r="N178" s="220">
        <f>M178/L178</f>
        <v>0</v>
      </c>
      <c r="O178" s="221" t="str">
        <f>IF(COUNTIF(O179:O201,"Pending…")&gt;0,"Pending…","Complete")</f>
        <v>Pending…</v>
      </c>
      <c r="P178" s="222" t="str">
        <f>IF(O178="Pending…","",IF(N178&gt;Settings!$D$7,"Excellent",IF(N178&gt;Settings!$D$6,"Good",IF(N178&gt;Settings!$D$5,"Average","Bad"))))</f>
        <v/>
      </c>
    </row>
    <row r="179" spans="1:16" ht="32.1" customHeight="1" x14ac:dyDescent="0.25">
      <c r="A179" s="197"/>
      <c r="B179" s="241"/>
      <c r="C179" s="417" t="s">
        <v>776</v>
      </c>
      <c r="D179" s="417"/>
      <c r="E179" s="417"/>
      <c r="F179" s="417"/>
      <c r="G179" s="417"/>
      <c r="H179" s="417"/>
      <c r="I179" s="417"/>
      <c r="J179" s="417"/>
      <c r="K179" s="418"/>
      <c r="L179" s="234">
        <f>SUM(L180:L182)</f>
        <v>100</v>
      </c>
      <c r="M179" s="234">
        <f>SUM(M180:M182)</f>
        <v>0</v>
      </c>
      <c r="N179" s="225">
        <f>M179/L179</f>
        <v>0</v>
      </c>
      <c r="O179" s="226" t="str">
        <f>IF(COUNTIF(O180:O182,"Pending…")&gt;0,"Pending…","Complete")</f>
        <v>Pending…</v>
      </c>
      <c r="P179" s="222" t="str">
        <f>IF(O179="Pending…","",IF(N179&gt;Settings!$D$7,"Excellent",IF(N179&gt;Settings!$D$6,"Good",IF(N179&gt;Settings!$D$5,"Average","Bad"))))</f>
        <v/>
      </c>
    </row>
    <row r="180" spans="1:16" ht="32.1" customHeight="1" x14ac:dyDescent="0.25">
      <c r="A180" s="235"/>
      <c r="B180" s="236"/>
      <c r="C180" s="237"/>
      <c r="D180" s="353" t="s">
        <v>876</v>
      </c>
      <c r="E180" s="353"/>
      <c r="F180" s="353"/>
      <c r="G180" s="353"/>
      <c r="H180" s="353"/>
      <c r="I180" s="353"/>
      <c r="J180" s="353"/>
      <c r="K180" s="406"/>
      <c r="L180" s="228">
        <f>SUM('Quality Assessment Tool'!H670)</f>
        <v>10</v>
      </c>
      <c r="M180" s="228">
        <f>SUM('Quality Assessment Tool'!I670)</f>
        <v>0</v>
      </c>
      <c r="N180" s="229">
        <f t="shared" ref="N180:N182" si="12">M180/L180</f>
        <v>0</v>
      </c>
      <c r="O180" s="230" t="str">
        <f>IF(COUNTBLANK('Quality Assessment Tool'!I670:I670)&gt;0,"Pending…","Complete")</f>
        <v>Pending…</v>
      </c>
      <c r="P180" s="222" t="str">
        <f>IF(O180="Pending…","",IF(N180&gt;Settings!$D$7,"Excellent",IF(N180&gt;Settings!$D$6,"Good",IF(N180&gt;Settings!$D$5,"Average","Bad"))))</f>
        <v/>
      </c>
    </row>
    <row r="181" spans="1:16" ht="18.75" x14ac:dyDescent="0.25">
      <c r="A181" s="235"/>
      <c r="B181" s="236"/>
      <c r="C181" s="237"/>
      <c r="D181" s="353" t="s">
        <v>907</v>
      </c>
      <c r="E181" s="353"/>
      <c r="F181" s="353"/>
      <c r="G181" s="353"/>
      <c r="H181" s="353"/>
      <c r="I181" s="353"/>
      <c r="J181" s="353"/>
      <c r="K181" s="406"/>
      <c r="L181" s="228">
        <f>SUM('Quality Assessment Tool'!H672:H673)</f>
        <v>20</v>
      </c>
      <c r="M181" s="228">
        <f>SUM('Quality Assessment Tool'!I672:I673)</f>
        <v>0</v>
      </c>
      <c r="N181" s="229">
        <f t="shared" si="12"/>
        <v>0</v>
      </c>
      <c r="O181" s="230" t="str">
        <f>IF(COUNTBLANK('Quality Assessment Tool'!I672:I673)&gt;0,"Pending…","Complete")</f>
        <v>Pending…</v>
      </c>
      <c r="P181" s="222" t="str">
        <f>IF(O181="Pending…","",IF(N181&gt;Settings!$D$7,"Excellent",IF(N181&gt;Settings!$D$6,"Good",IF(N181&gt;Settings!$D$5,"Average","Bad"))))</f>
        <v/>
      </c>
    </row>
    <row r="182" spans="1:16" ht="32.1" customHeight="1" x14ac:dyDescent="0.25">
      <c r="A182" s="235"/>
      <c r="B182" s="236"/>
      <c r="C182" s="237"/>
      <c r="D182" s="353" t="s">
        <v>908</v>
      </c>
      <c r="E182" s="353"/>
      <c r="F182" s="353"/>
      <c r="G182" s="353"/>
      <c r="H182" s="353"/>
      <c r="I182" s="353"/>
      <c r="J182" s="353"/>
      <c r="K182" s="406"/>
      <c r="L182" s="228">
        <f>SUM('Quality Assessment Tool'!H675:H680)</f>
        <v>70</v>
      </c>
      <c r="M182" s="228">
        <f>SUM('Quality Assessment Tool'!I675:I680)</f>
        <v>0</v>
      </c>
      <c r="N182" s="229">
        <f t="shared" si="12"/>
        <v>0</v>
      </c>
      <c r="O182" s="230" t="str">
        <f>IF(COUNTBLANK('Quality Assessment Tool'!I675:I680)&gt;0,"Pending…","Complete")</f>
        <v>Pending…</v>
      </c>
      <c r="P182" s="222" t="str">
        <f>IF(O182="Pending…","",IF(N182&gt;Settings!$D$7,"Excellent",IF(N182&gt;Settings!$D$6,"Good",IF(N182&gt;Settings!$D$5,"Average","Bad"))))</f>
        <v/>
      </c>
    </row>
    <row r="183" spans="1:16" ht="32.1" customHeight="1" x14ac:dyDescent="0.25">
      <c r="A183" s="197"/>
      <c r="B183" s="241"/>
      <c r="C183" s="417" t="s">
        <v>777</v>
      </c>
      <c r="D183" s="417"/>
      <c r="E183" s="417"/>
      <c r="F183" s="417"/>
      <c r="G183" s="417"/>
      <c r="H183" s="417"/>
      <c r="I183" s="417"/>
      <c r="J183" s="417"/>
      <c r="K183" s="418"/>
      <c r="L183" s="234">
        <f>SUM(L184:L185)</f>
        <v>120</v>
      </c>
      <c r="M183" s="234">
        <f>SUM(M184:M185)</f>
        <v>0</v>
      </c>
      <c r="N183" s="225">
        <f>M183/L183</f>
        <v>0</v>
      </c>
      <c r="O183" s="226" t="str">
        <f>IF(COUNTIF(O184:O185,"Pending…")&gt;0,"Pending…","Complete")</f>
        <v>Pending…</v>
      </c>
      <c r="P183" s="222" t="str">
        <f>IF(O183="Pending…","",IF(N183&gt;Settings!$D$7,"Excellent",IF(N183&gt;Settings!$D$6,"Good",IF(N183&gt;Settings!$D$5,"Average","Bad"))))</f>
        <v/>
      </c>
    </row>
    <row r="184" spans="1:16" ht="18.600000000000001" customHeight="1" x14ac:dyDescent="0.25">
      <c r="A184" s="235"/>
      <c r="B184" s="236"/>
      <c r="C184" s="237"/>
      <c r="D184" s="353" t="s">
        <v>877</v>
      </c>
      <c r="E184" s="353"/>
      <c r="F184" s="353"/>
      <c r="G184" s="353"/>
      <c r="H184" s="353"/>
      <c r="I184" s="353"/>
      <c r="J184" s="353"/>
      <c r="K184" s="406"/>
      <c r="L184" s="228">
        <f>SUM('Quality Assessment Tool'!H683:H692)</f>
        <v>100</v>
      </c>
      <c r="M184" s="228">
        <f>SUM('Quality Assessment Tool'!I683:I692)</f>
        <v>0</v>
      </c>
      <c r="N184" s="229">
        <f t="shared" ref="N184:N185" si="13">M184/L184</f>
        <v>0</v>
      </c>
      <c r="O184" s="230" t="str">
        <f>IF(COUNTBLANK('Quality Assessment Tool'!I683:I692)&gt;0,"Pending…","Complete")</f>
        <v>Pending…</v>
      </c>
      <c r="P184" s="222" t="str">
        <f>IF(O184="Pending…","",IF(N184&gt;Settings!$D$7,"Excellent",IF(N184&gt;Settings!$D$6,"Good",IF(N184&gt;Settings!$D$5,"Average","Bad"))))</f>
        <v/>
      </c>
    </row>
    <row r="185" spans="1:16" ht="32.1" customHeight="1" x14ac:dyDescent="0.25">
      <c r="A185" s="235"/>
      <c r="B185" s="236"/>
      <c r="C185" s="237"/>
      <c r="D185" s="353" t="s">
        <v>878</v>
      </c>
      <c r="E185" s="353"/>
      <c r="F185" s="353"/>
      <c r="G185" s="353"/>
      <c r="H185" s="353"/>
      <c r="I185" s="353"/>
      <c r="J185" s="353"/>
      <c r="K185" s="406"/>
      <c r="L185" s="228">
        <f>SUM('Quality Assessment Tool'!H694:H695)</f>
        <v>20</v>
      </c>
      <c r="M185" s="228">
        <f>SUM('Quality Assessment Tool'!I694:I695)</f>
        <v>0</v>
      </c>
      <c r="N185" s="229">
        <f t="shared" si="13"/>
        <v>0</v>
      </c>
      <c r="O185" s="230" t="str">
        <f>IF(COUNTBLANK('Quality Assessment Tool'!I694:I695)&gt;0,"Pending…","Complete")</f>
        <v>Pending…</v>
      </c>
      <c r="P185" s="222" t="str">
        <f>IF(O185="Pending…","",IF(N185&gt;Settings!$D$7,"Excellent",IF(N185&gt;Settings!$D$6,"Good",IF(N185&gt;Settings!$D$5,"Average","Bad"))))</f>
        <v/>
      </c>
    </row>
    <row r="186" spans="1:16" ht="32.1" customHeight="1" x14ac:dyDescent="0.25">
      <c r="A186" s="197"/>
      <c r="B186" s="241"/>
      <c r="C186" s="417" t="s">
        <v>778</v>
      </c>
      <c r="D186" s="417"/>
      <c r="E186" s="417"/>
      <c r="F186" s="417"/>
      <c r="G186" s="417"/>
      <c r="H186" s="417"/>
      <c r="I186" s="417"/>
      <c r="J186" s="417"/>
      <c r="K186" s="418"/>
      <c r="L186" s="234">
        <f>SUM(L187:L188)</f>
        <v>100</v>
      </c>
      <c r="M186" s="234">
        <f>SUM(M187:M188)</f>
        <v>0</v>
      </c>
      <c r="N186" s="225">
        <f>M186/L186</f>
        <v>0</v>
      </c>
      <c r="O186" s="226" t="str">
        <f>IF(COUNTIF(O187:O188,"Pending…")&gt;0,"Pending…","Complete")</f>
        <v>Pending…</v>
      </c>
      <c r="P186" s="222" t="str">
        <f>IF(O186="Pending…","",IF(N186&gt;Settings!$D$7,"Excellent",IF(N186&gt;Settings!$D$6,"Good",IF(N186&gt;Settings!$D$5,"Average","Bad"))))</f>
        <v/>
      </c>
    </row>
    <row r="187" spans="1:16" ht="32.1" customHeight="1" x14ac:dyDescent="0.25">
      <c r="A187" s="235"/>
      <c r="B187" s="236"/>
      <c r="C187" s="237"/>
      <c r="D187" s="353" t="s">
        <v>879</v>
      </c>
      <c r="E187" s="353"/>
      <c r="F187" s="353"/>
      <c r="G187" s="353"/>
      <c r="H187" s="353"/>
      <c r="I187" s="353"/>
      <c r="J187" s="353"/>
      <c r="K187" s="406"/>
      <c r="L187" s="228">
        <f>SUM('Quality Assessment Tool'!H698:H706)</f>
        <v>90</v>
      </c>
      <c r="M187" s="228">
        <f>SUM('Quality Assessment Tool'!I698:I706)</f>
        <v>0</v>
      </c>
      <c r="N187" s="229">
        <f t="shared" ref="N187:N188" si="14">M187/L187</f>
        <v>0</v>
      </c>
      <c r="O187" s="230" t="str">
        <f>IF(COUNTBLANK('Quality Assessment Tool'!I698:I706)&gt;0,"Pending…","Complete")</f>
        <v>Pending…</v>
      </c>
      <c r="P187" s="222" t="str">
        <f>IF(O187="Pending…","",IF(N187&gt;Settings!$D$7,"Excellent",IF(N187&gt;Settings!$D$6,"Good",IF(N187&gt;Settings!$D$5,"Average","Bad"))))</f>
        <v/>
      </c>
    </row>
    <row r="188" spans="1:16" ht="18.75" x14ac:dyDescent="0.25">
      <c r="A188" s="235"/>
      <c r="B188" s="236"/>
      <c r="C188" s="237"/>
      <c r="D188" s="353" t="s">
        <v>880</v>
      </c>
      <c r="E188" s="353"/>
      <c r="F188" s="353"/>
      <c r="G188" s="353"/>
      <c r="H188" s="353"/>
      <c r="I188" s="353"/>
      <c r="J188" s="353"/>
      <c r="K188" s="406"/>
      <c r="L188" s="228">
        <f>SUM('Quality Assessment Tool'!H708:H709)</f>
        <v>10</v>
      </c>
      <c r="M188" s="228">
        <f>SUM('Quality Assessment Tool'!I708:I709)</f>
        <v>0</v>
      </c>
      <c r="N188" s="229">
        <f t="shared" si="14"/>
        <v>0</v>
      </c>
      <c r="O188" s="230" t="str">
        <f>IF(COUNTBLANK('Quality Assessment Tool'!I708:I709)&gt;0,"Pending…","Complete")</f>
        <v>Pending…</v>
      </c>
      <c r="P188" s="222" t="str">
        <f>IF(O188="Pending…","",IF(N188&gt;Settings!$D$7,"Excellent",IF(N188&gt;Settings!$D$6,"Good",IF(N188&gt;Settings!$D$5,"Average","Bad"))))</f>
        <v/>
      </c>
    </row>
    <row r="189" spans="1:16" ht="18.600000000000001" customHeight="1" x14ac:dyDescent="0.25">
      <c r="A189" s="197"/>
      <c r="B189" s="241"/>
      <c r="C189" s="417" t="s">
        <v>779</v>
      </c>
      <c r="D189" s="417"/>
      <c r="E189" s="417"/>
      <c r="F189" s="417"/>
      <c r="G189" s="417"/>
      <c r="H189" s="417"/>
      <c r="I189" s="417"/>
      <c r="J189" s="417"/>
      <c r="K189" s="418"/>
      <c r="L189" s="234">
        <f>SUM(L190:L191)</f>
        <v>390</v>
      </c>
      <c r="M189" s="234">
        <f>SUM(M190:M191)</f>
        <v>0</v>
      </c>
      <c r="N189" s="225">
        <f>M189/L189</f>
        <v>0</v>
      </c>
      <c r="O189" s="226" t="str">
        <f>IF(COUNTIF(O190:O191,"Pending…")&gt;0,"Pending…","Complete")</f>
        <v>Pending…</v>
      </c>
      <c r="P189" s="222" t="str">
        <f>IF(O189="Pending…","",IF(N189&gt;Settings!$D$7,"Excellent",IF(N189&gt;Settings!$D$6,"Good",IF(N189&gt;Settings!$D$5,"Average","Bad"))))</f>
        <v/>
      </c>
    </row>
    <row r="190" spans="1:16" ht="32.1" customHeight="1" x14ac:dyDescent="0.25">
      <c r="A190" s="235"/>
      <c r="B190" s="236"/>
      <c r="C190" s="237"/>
      <c r="D190" s="353" t="s">
        <v>881</v>
      </c>
      <c r="E190" s="353"/>
      <c r="F190" s="353"/>
      <c r="G190" s="353"/>
      <c r="H190" s="353"/>
      <c r="I190" s="353"/>
      <c r="J190" s="353"/>
      <c r="K190" s="406"/>
      <c r="L190" s="228">
        <f>SUM('Quality Assessment Tool'!H712:H738)</f>
        <v>270</v>
      </c>
      <c r="M190" s="228">
        <f>SUM('Quality Assessment Tool'!I712:I738)</f>
        <v>0</v>
      </c>
      <c r="N190" s="229">
        <f t="shared" ref="N190:N191" si="15">M190/L190</f>
        <v>0</v>
      </c>
      <c r="O190" s="230" t="str">
        <f>IF(COUNTBLANK('Quality Assessment Tool'!I712:I738)&gt;0,"Pending…","Complete")</f>
        <v>Pending…</v>
      </c>
      <c r="P190" s="222" t="str">
        <f>IF(O190="Pending…","",IF(N190&gt;Settings!$D$7,"Excellent",IF(N190&gt;Settings!$D$6,"Good",IF(N190&gt;Settings!$D$5,"Average","Bad"))))</f>
        <v/>
      </c>
    </row>
    <row r="191" spans="1:16" ht="32.1" customHeight="1" x14ac:dyDescent="0.25">
      <c r="A191" s="235"/>
      <c r="B191" s="236"/>
      <c r="C191" s="237"/>
      <c r="D191" s="353" t="s">
        <v>882</v>
      </c>
      <c r="E191" s="353"/>
      <c r="F191" s="353"/>
      <c r="G191" s="353"/>
      <c r="H191" s="353"/>
      <c r="I191" s="353"/>
      <c r="J191" s="353"/>
      <c r="K191" s="406"/>
      <c r="L191" s="228">
        <f>SUM('Quality Assessment Tool'!H740:H751)</f>
        <v>120</v>
      </c>
      <c r="M191" s="228">
        <f>SUM('Quality Assessment Tool'!I740:I751)</f>
        <v>0</v>
      </c>
      <c r="N191" s="229">
        <f t="shared" si="15"/>
        <v>0</v>
      </c>
      <c r="O191" s="230" t="str">
        <f>IF(COUNTBLANK('Quality Assessment Tool'!I740:I751)&gt;0,"Pending…","Complete")</f>
        <v>Pending…</v>
      </c>
      <c r="P191" s="222" t="str">
        <f>IF(O191="Pending…","",IF(N191&gt;Settings!$D$7,"Excellent",IF(N191&gt;Settings!$D$6,"Good",IF(N191&gt;Settings!$D$5,"Average","Bad"))))</f>
        <v/>
      </c>
    </row>
    <row r="192" spans="1:16" ht="32.1" customHeight="1" x14ac:dyDescent="0.25">
      <c r="A192" s="197"/>
      <c r="B192" s="241"/>
      <c r="C192" s="417" t="s">
        <v>780</v>
      </c>
      <c r="D192" s="417"/>
      <c r="E192" s="417"/>
      <c r="F192" s="417"/>
      <c r="G192" s="417"/>
      <c r="H192" s="417"/>
      <c r="I192" s="417"/>
      <c r="J192" s="417"/>
      <c r="K192" s="418"/>
      <c r="L192" s="234">
        <f>SUM(L193:L197)</f>
        <v>305</v>
      </c>
      <c r="M192" s="234">
        <f>SUM(M193:M197)</f>
        <v>0</v>
      </c>
      <c r="N192" s="225">
        <f>M192/L192</f>
        <v>0</v>
      </c>
      <c r="O192" s="226" t="str">
        <f>IF(COUNTIF(O193:O197,"Pending…")&gt;0,"Pending…","Complete")</f>
        <v>Pending…</v>
      </c>
      <c r="P192" s="222" t="str">
        <f>IF(O192="Pending…","",IF(N192&gt;Settings!$D$7,"Excellent",IF(N192&gt;Settings!$D$6,"Good",IF(N192&gt;Settings!$D$5,"Average","Bad"))))</f>
        <v/>
      </c>
    </row>
    <row r="193" spans="1:16" ht="18.600000000000001" customHeight="1" x14ac:dyDescent="0.25">
      <c r="A193" s="235"/>
      <c r="B193" s="236"/>
      <c r="C193" s="237"/>
      <c r="D193" s="353" t="s">
        <v>883</v>
      </c>
      <c r="E193" s="353"/>
      <c r="F193" s="353"/>
      <c r="G193" s="353"/>
      <c r="H193" s="353"/>
      <c r="I193" s="353"/>
      <c r="J193" s="353"/>
      <c r="K193" s="406"/>
      <c r="L193" s="228">
        <f>SUM('Quality Assessment Tool'!H754:H765)</f>
        <v>120</v>
      </c>
      <c r="M193" s="228">
        <f>SUM('Quality Assessment Tool'!I754:I765)</f>
        <v>0</v>
      </c>
      <c r="N193" s="229">
        <f t="shared" ref="N193:N197" si="16">M193/L193</f>
        <v>0</v>
      </c>
      <c r="O193" s="230" t="str">
        <f>IF(COUNTBLANK('Quality Assessment Tool'!I754:I765)&gt;0,"Pending…","Complete")</f>
        <v>Pending…</v>
      </c>
      <c r="P193" s="222" t="str">
        <f>IF(O193="Pending…","",IF(N193&gt;Settings!$D$7,"Excellent",IF(N193&gt;Settings!$D$6,"Good",IF(N193&gt;Settings!$D$5,"Average","Bad"))))</f>
        <v/>
      </c>
    </row>
    <row r="194" spans="1:16" ht="32.1" customHeight="1" x14ac:dyDescent="0.25">
      <c r="A194" s="235"/>
      <c r="B194" s="236"/>
      <c r="C194" s="237"/>
      <c r="D194" s="353" t="s">
        <v>884</v>
      </c>
      <c r="E194" s="353"/>
      <c r="F194" s="353"/>
      <c r="G194" s="353"/>
      <c r="H194" s="353"/>
      <c r="I194" s="353"/>
      <c r="J194" s="353"/>
      <c r="K194" s="406"/>
      <c r="L194" s="228">
        <f>SUM('Quality Assessment Tool'!H767:H774)</f>
        <v>45</v>
      </c>
      <c r="M194" s="228">
        <f>SUM('Quality Assessment Tool'!I767:I774)</f>
        <v>0</v>
      </c>
      <c r="N194" s="229">
        <f t="shared" si="16"/>
        <v>0</v>
      </c>
      <c r="O194" s="230" t="str">
        <f>IF(COUNTBLANK('Quality Assessment Tool'!I767:I774)&gt;0,"Pending…","Complete")</f>
        <v>Pending…</v>
      </c>
      <c r="P194" s="222" t="str">
        <f>IF(O194="Pending…","",IF(N194&gt;Settings!$D$7,"Excellent",IF(N194&gt;Settings!$D$6,"Good",IF(N194&gt;Settings!$D$5,"Average","Bad"))))</f>
        <v/>
      </c>
    </row>
    <row r="195" spans="1:16" ht="32.1" customHeight="1" x14ac:dyDescent="0.25">
      <c r="A195" s="235"/>
      <c r="B195" s="236"/>
      <c r="C195" s="237"/>
      <c r="D195" s="353" t="s">
        <v>885</v>
      </c>
      <c r="E195" s="353"/>
      <c r="F195" s="353"/>
      <c r="G195" s="353"/>
      <c r="H195" s="353"/>
      <c r="I195" s="353"/>
      <c r="J195" s="353"/>
      <c r="K195" s="406"/>
      <c r="L195" s="228">
        <f>SUM('Quality Assessment Tool'!H776:H781)</f>
        <v>60</v>
      </c>
      <c r="M195" s="228">
        <f>SUM('Quality Assessment Tool'!I776:I781)</f>
        <v>0</v>
      </c>
      <c r="N195" s="229">
        <f t="shared" si="16"/>
        <v>0</v>
      </c>
      <c r="O195" s="230" t="str">
        <f>IF(COUNTBLANK('Quality Assessment Tool'!I776:I781)&gt;0,"Pending…","Complete")</f>
        <v>Pending…</v>
      </c>
      <c r="P195" s="222" t="str">
        <f>IF(O195="Pending…","",IF(N195&gt;Settings!$D$7,"Excellent",IF(N195&gt;Settings!$D$6,"Good",IF(N195&gt;Settings!$D$5,"Average","Bad"))))</f>
        <v/>
      </c>
    </row>
    <row r="196" spans="1:16" ht="18.600000000000001" customHeight="1" x14ac:dyDescent="0.25">
      <c r="A196" s="235"/>
      <c r="B196" s="236"/>
      <c r="C196" s="237"/>
      <c r="D196" s="353" t="s">
        <v>977</v>
      </c>
      <c r="E196" s="353"/>
      <c r="F196" s="353"/>
      <c r="G196" s="353"/>
      <c r="H196" s="353"/>
      <c r="I196" s="353"/>
      <c r="J196" s="353"/>
      <c r="K196" s="406"/>
      <c r="L196" s="228">
        <f>SUM('Quality Assessment Tool'!H783:H789)</f>
        <v>70</v>
      </c>
      <c r="M196" s="228">
        <f>SUM('Quality Assessment Tool'!I783:I789)</f>
        <v>0</v>
      </c>
      <c r="N196" s="229">
        <f t="shared" si="16"/>
        <v>0</v>
      </c>
      <c r="O196" s="230" t="str">
        <f>IF(COUNTBLANK('Quality Assessment Tool'!I783:I789)&gt;0,"Pending…","Complete")</f>
        <v>Pending…</v>
      </c>
      <c r="P196" s="222" t="str">
        <f>IF(O196="Pending…","",IF(N196&gt;Settings!$D$7,"Excellent",IF(N196&gt;Settings!$D$6,"Good",IF(N196&gt;Settings!$D$5,"Average","Bad"))))</f>
        <v/>
      </c>
    </row>
    <row r="197" spans="1:16" ht="18.75" x14ac:dyDescent="0.25">
      <c r="A197" s="235"/>
      <c r="B197" s="236"/>
      <c r="C197" s="237"/>
      <c r="D197" s="353" t="s">
        <v>984</v>
      </c>
      <c r="E197" s="353"/>
      <c r="F197" s="353"/>
      <c r="G197" s="353"/>
      <c r="H197" s="353"/>
      <c r="I197" s="353"/>
      <c r="J197" s="353"/>
      <c r="K197" s="406"/>
      <c r="L197" s="228">
        <f>SUM('Quality Assessment Tool'!H791)</f>
        <v>10</v>
      </c>
      <c r="M197" s="228">
        <f>SUM('Quality Assessment Tool'!I791)</f>
        <v>0</v>
      </c>
      <c r="N197" s="229">
        <f t="shared" si="16"/>
        <v>0</v>
      </c>
      <c r="O197" s="230" t="str">
        <f>IF(COUNTBLANK('Quality Assessment Tool'!I791:I791)&gt;0,"Pending…","Complete")</f>
        <v>Pending…</v>
      </c>
      <c r="P197" s="222" t="str">
        <f>IF(O197="Pending…","",IF(N197&gt;Settings!$D$7,"Excellent",IF(N197&gt;Settings!$D$6,"Good",IF(N197&gt;Settings!$D$5,"Average","Bad"))))</f>
        <v/>
      </c>
    </row>
    <row r="198" spans="1:16" ht="32.1" customHeight="1" x14ac:dyDescent="0.25">
      <c r="A198" s="197"/>
      <c r="B198" s="241"/>
      <c r="C198" s="417" t="s">
        <v>781</v>
      </c>
      <c r="D198" s="417"/>
      <c r="E198" s="417"/>
      <c r="F198" s="417"/>
      <c r="G198" s="417"/>
      <c r="H198" s="417"/>
      <c r="I198" s="417"/>
      <c r="J198" s="417"/>
      <c r="K198" s="418"/>
      <c r="L198" s="234">
        <f>SUM(L199:L201)</f>
        <v>160</v>
      </c>
      <c r="M198" s="234">
        <f>SUM(M199:M201)</f>
        <v>0</v>
      </c>
      <c r="N198" s="225">
        <f>M198/L198</f>
        <v>0</v>
      </c>
      <c r="O198" s="226" t="str">
        <f>IF(COUNTIF(O199:O201,"Pending…")&gt;0,"Pending…","Complete")</f>
        <v>Pending…</v>
      </c>
      <c r="P198" s="222" t="str">
        <f>IF(O198="Pending…","",IF(N198&gt;Settings!$D$7,"Excellent",IF(N198&gt;Settings!$D$6,"Good",IF(N198&gt;Settings!$D$5,"Average","Bad"))))</f>
        <v/>
      </c>
    </row>
    <row r="199" spans="1:16" ht="32.1" customHeight="1" x14ac:dyDescent="0.25">
      <c r="A199" s="235"/>
      <c r="B199" s="236"/>
      <c r="C199" s="237"/>
      <c r="D199" s="353" t="s">
        <v>986</v>
      </c>
      <c r="E199" s="353"/>
      <c r="F199" s="353"/>
      <c r="G199" s="353"/>
      <c r="H199" s="353"/>
      <c r="I199" s="353"/>
      <c r="J199" s="353"/>
      <c r="K199" s="406"/>
      <c r="L199" s="228">
        <f>SUM('Quality Assessment Tool'!H794:H798)</f>
        <v>50</v>
      </c>
      <c r="M199" s="228">
        <f>SUM('Quality Assessment Tool'!I794:I798)</f>
        <v>0</v>
      </c>
      <c r="N199" s="229">
        <f t="shared" ref="N199:N201" si="17">M199/L199</f>
        <v>0</v>
      </c>
      <c r="O199" s="230" t="str">
        <f>IF(COUNTBLANK('Quality Assessment Tool'!I794:I798)&gt;0,"Pending…","Complete")</f>
        <v>Pending…</v>
      </c>
      <c r="P199" s="222" t="str">
        <f>IF(O199="Pending…","",IF(N199&gt;Settings!$D$7,"Excellent",IF(N199&gt;Settings!$D$6,"Good",IF(N199&gt;Settings!$D$5,"Average","Bad"))))</f>
        <v/>
      </c>
    </row>
    <row r="200" spans="1:16" ht="18.75" x14ac:dyDescent="0.25">
      <c r="A200" s="235"/>
      <c r="B200" s="236"/>
      <c r="C200" s="237"/>
      <c r="D200" s="353" t="s">
        <v>985</v>
      </c>
      <c r="E200" s="353"/>
      <c r="F200" s="353"/>
      <c r="G200" s="353"/>
      <c r="H200" s="353"/>
      <c r="I200" s="353"/>
      <c r="J200" s="353"/>
      <c r="K200" s="406"/>
      <c r="L200" s="228">
        <f>SUM('Quality Assessment Tool'!H800:H806)</f>
        <v>70</v>
      </c>
      <c r="M200" s="228">
        <f>SUM('Quality Assessment Tool'!I800:I806)</f>
        <v>0</v>
      </c>
      <c r="N200" s="229">
        <f t="shared" si="17"/>
        <v>0</v>
      </c>
      <c r="O200" s="230" t="str">
        <f>IF(COUNTBLANK('Quality Assessment Tool'!I800:I806)&gt;0,"Pending…","Complete")</f>
        <v>Pending…</v>
      </c>
      <c r="P200" s="222" t="str">
        <f>IF(O200="Pending…","",IF(N200&gt;Settings!$D$7,"Excellent",IF(N200&gt;Settings!$D$6,"Good",IF(N200&gt;Settings!$D$5,"Average","Bad"))))</f>
        <v/>
      </c>
    </row>
    <row r="201" spans="1:16" ht="18.75" x14ac:dyDescent="0.25">
      <c r="A201" s="235"/>
      <c r="B201" s="236"/>
      <c r="C201" s="237"/>
      <c r="D201" s="353" t="s">
        <v>987</v>
      </c>
      <c r="E201" s="353"/>
      <c r="F201" s="353"/>
      <c r="G201" s="353"/>
      <c r="H201" s="353"/>
      <c r="I201" s="353"/>
      <c r="J201" s="353"/>
      <c r="K201" s="406"/>
      <c r="L201" s="228">
        <f>SUM('Quality Assessment Tool'!H808:H811)</f>
        <v>40</v>
      </c>
      <c r="M201" s="228">
        <f>SUM('Quality Assessment Tool'!I808:I811)</f>
        <v>0</v>
      </c>
      <c r="N201" s="229">
        <f t="shared" si="17"/>
        <v>0</v>
      </c>
      <c r="O201" s="230" t="str">
        <f>IF(COUNTBLANK('Quality Assessment Tool'!I808:I811)&gt;0,"Pending…","Complete")</f>
        <v>Pending…</v>
      </c>
      <c r="P201" s="222" t="str">
        <f>IF(O201="Pending…","",IF(N201&gt;Settings!$D$7,"Excellent",IF(N201&gt;Settings!$D$6,"Good",IF(N201&gt;Settings!$D$5,"Average","Bad"))))</f>
        <v/>
      </c>
    </row>
    <row r="202" spans="1:16" ht="32.1" customHeight="1" x14ac:dyDescent="0.25"/>
    <row r="203" spans="1:16" ht="32.1" customHeight="1" x14ac:dyDescent="0.25">
      <c r="A203" s="239"/>
      <c r="B203" s="419" t="s">
        <v>782</v>
      </c>
      <c r="C203" s="420"/>
      <c r="D203" s="420"/>
      <c r="E203" s="420"/>
      <c r="F203" s="420"/>
      <c r="G203" s="420"/>
      <c r="H203" s="420"/>
      <c r="I203" s="420"/>
      <c r="J203" s="420"/>
      <c r="K203" s="421"/>
      <c r="L203" s="240">
        <f>SUM(L204+L206+L208+L211+L216+L220+L226+L230)</f>
        <v>530</v>
      </c>
      <c r="M203" s="240">
        <f>SUM(M204+M206+M208+M211+M216+M220+M226+M230)</f>
        <v>0</v>
      </c>
      <c r="N203" s="220">
        <f>M203/L203</f>
        <v>0</v>
      </c>
      <c r="O203" s="221" t="str">
        <f>IF(COUNTIF(O204:O232,"Pending…")&gt;0,"Pending…","Complete")</f>
        <v>Pending…</v>
      </c>
      <c r="P203" s="222" t="str">
        <f>IF(O203="Pending…","",IF(N203&gt;Settings!$D$7,"Excellent",IF(N203&gt;Settings!$D$6,"Good",IF(N203&gt;Settings!$D$5,"Average","Bad"))))</f>
        <v/>
      </c>
    </row>
    <row r="204" spans="1:16" ht="18.75" x14ac:dyDescent="0.25">
      <c r="A204" s="197"/>
      <c r="B204" s="241"/>
      <c r="C204" s="417" t="s">
        <v>783</v>
      </c>
      <c r="D204" s="417"/>
      <c r="E204" s="417"/>
      <c r="F204" s="417"/>
      <c r="G204" s="417"/>
      <c r="H204" s="417"/>
      <c r="I204" s="417"/>
      <c r="J204" s="417"/>
      <c r="K204" s="418"/>
      <c r="L204" s="234">
        <f>SUM(L205)</f>
        <v>40</v>
      </c>
      <c r="M204" s="234">
        <f>SUM(M205)</f>
        <v>0</v>
      </c>
      <c r="N204" s="225">
        <f>M204/L204</f>
        <v>0</v>
      </c>
      <c r="O204" s="226" t="str">
        <f>IF(COUNTIF(O205,"Pending…")&gt;0,"Pending…","Complete")</f>
        <v>Pending…</v>
      </c>
      <c r="P204" s="222" t="str">
        <f>IF(O204="Pending…","",IF(N204&gt;Settings!$D$7,"Excellent",IF(N204&gt;Settings!$D$6,"Good",IF(N204&gt;Settings!$D$5,"Average","Bad"))))</f>
        <v/>
      </c>
    </row>
    <row r="205" spans="1:16" ht="18.75" x14ac:dyDescent="0.25">
      <c r="A205" s="235"/>
      <c r="B205" s="236"/>
      <c r="C205" s="237"/>
      <c r="D205" s="353" t="s">
        <v>868</v>
      </c>
      <c r="E205" s="353"/>
      <c r="F205" s="353"/>
      <c r="G205" s="353"/>
      <c r="H205" s="353"/>
      <c r="I205" s="353"/>
      <c r="J205" s="353"/>
      <c r="K205" s="406"/>
      <c r="L205" s="228">
        <f>SUM('Quality Assessment Tool'!H816:H819)</f>
        <v>40</v>
      </c>
      <c r="M205" s="228">
        <f>SUM('Quality Assessment Tool'!I816:I819)</f>
        <v>0</v>
      </c>
      <c r="N205" s="229">
        <f t="shared" ref="N205" si="18">M205/L205</f>
        <v>0</v>
      </c>
      <c r="O205" s="230" t="str">
        <f>IF(COUNTBLANK('Quality Assessment Tool'!I816:I819)&gt;0,"Pending…","Complete")</f>
        <v>Pending…</v>
      </c>
      <c r="P205" s="222" t="str">
        <f>IF(O205="Pending…","",IF(N205&gt;Settings!$D$7,"Excellent",IF(N205&gt;Settings!$D$6,"Good",IF(N205&gt;Settings!$D$5,"Average","Bad"))))</f>
        <v/>
      </c>
    </row>
    <row r="206" spans="1:16" ht="18.75" x14ac:dyDescent="0.25">
      <c r="A206" s="197"/>
      <c r="B206" s="241"/>
      <c r="C206" s="417" t="s">
        <v>869</v>
      </c>
      <c r="D206" s="417"/>
      <c r="E206" s="417"/>
      <c r="F206" s="417"/>
      <c r="G206" s="417"/>
      <c r="H206" s="417"/>
      <c r="I206" s="417"/>
      <c r="J206" s="417"/>
      <c r="K206" s="418"/>
      <c r="L206" s="234">
        <f>SUM(L207)</f>
        <v>40</v>
      </c>
      <c r="M206" s="234">
        <f>SUM(M207)</f>
        <v>0</v>
      </c>
      <c r="N206" s="225">
        <f>M206/L206</f>
        <v>0</v>
      </c>
      <c r="O206" s="226" t="str">
        <f>IF(COUNTIF(O207,"Pending…")&gt;0,"Pending…","Complete")</f>
        <v>Pending…</v>
      </c>
      <c r="P206" s="222" t="str">
        <f>IF(O206="Pending…","",IF(N206&gt;Settings!$D$7,"Excellent",IF(N206&gt;Settings!$D$6,"Good",IF(N206&gt;Settings!$D$5,"Average","Bad"))))</f>
        <v/>
      </c>
    </row>
    <row r="207" spans="1:16" ht="18.75" x14ac:dyDescent="0.25">
      <c r="A207" s="235"/>
      <c r="B207" s="236"/>
      <c r="C207" s="237"/>
      <c r="D207" s="353" t="s">
        <v>870</v>
      </c>
      <c r="E207" s="353"/>
      <c r="F207" s="353"/>
      <c r="G207" s="353"/>
      <c r="H207" s="353"/>
      <c r="I207" s="353"/>
      <c r="J207" s="353"/>
      <c r="K207" s="406"/>
      <c r="L207" s="228">
        <f>SUM('Quality Assessment Tool'!H822:H823)</f>
        <v>40</v>
      </c>
      <c r="M207" s="228">
        <f>SUM('Quality Assessment Tool'!I822:I823)</f>
        <v>0</v>
      </c>
      <c r="N207" s="229">
        <f t="shared" ref="N207" si="19">M207/L207</f>
        <v>0</v>
      </c>
      <c r="O207" s="230" t="str">
        <f>IF(COUNTBLANK('Quality Assessment Tool'!I822:I823)&gt;0,"Pending…","Complete")</f>
        <v>Pending…</v>
      </c>
      <c r="P207" s="222" t="str">
        <f>IF(O207="Pending…","",IF(N207&gt;Settings!$D$7,"Excellent",IF(N207&gt;Settings!$D$6,"Good",IF(N207&gt;Settings!$D$5,"Average","Bad"))))</f>
        <v/>
      </c>
    </row>
    <row r="208" spans="1:16" ht="32.1" customHeight="1" x14ac:dyDescent="0.25">
      <c r="A208" s="197"/>
      <c r="B208" s="241"/>
      <c r="C208" s="417" t="s">
        <v>871</v>
      </c>
      <c r="D208" s="417"/>
      <c r="E208" s="417"/>
      <c r="F208" s="417"/>
      <c r="G208" s="417"/>
      <c r="H208" s="417"/>
      <c r="I208" s="417"/>
      <c r="J208" s="417"/>
      <c r="K208" s="418"/>
      <c r="L208" s="234">
        <f>SUM(L209:L210)</f>
        <v>50</v>
      </c>
      <c r="M208" s="234">
        <f>SUM(M209:M210)</f>
        <v>0</v>
      </c>
      <c r="N208" s="225">
        <f>M208/L208</f>
        <v>0</v>
      </c>
      <c r="O208" s="226" t="str">
        <f>IF(COUNTIF(O209:O210,"Pending…")&gt;0,"Pending…","Complete")</f>
        <v>Pending…</v>
      </c>
      <c r="P208" s="222" t="str">
        <f>IF(O208="Pending…","",IF(N208&gt;Settings!$D$7,"Excellent",IF(N208&gt;Settings!$D$6,"Good",IF(N208&gt;Settings!$D$5,"Average","Bad"))))</f>
        <v/>
      </c>
    </row>
    <row r="209" spans="1:16" ht="32.1" customHeight="1" x14ac:dyDescent="0.25">
      <c r="A209" s="235"/>
      <c r="B209" s="236"/>
      <c r="C209" s="237"/>
      <c r="D209" s="353" t="s">
        <v>872</v>
      </c>
      <c r="E209" s="353"/>
      <c r="F209" s="353"/>
      <c r="G209" s="353"/>
      <c r="H209" s="353"/>
      <c r="I209" s="353"/>
      <c r="J209" s="353"/>
      <c r="K209" s="406"/>
      <c r="L209" s="228">
        <f>SUM('Quality Assessment Tool'!H826:H828)</f>
        <v>30</v>
      </c>
      <c r="M209" s="228">
        <f>SUM('Quality Assessment Tool'!I826:I828)</f>
        <v>0</v>
      </c>
      <c r="N209" s="229">
        <f t="shared" ref="N209:N210" si="20">M209/L209</f>
        <v>0</v>
      </c>
      <c r="O209" s="230" t="str">
        <f>IF(COUNTBLANK('Quality Assessment Tool'!I826:I828)&gt;0,"Pending…","Complete")</f>
        <v>Pending…</v>
      </c>
      <c r="P209" s="222" t="str">
        <f>IF(O209="Pending…","",IF(N209&gt;Settings!$D$7,"Excellent",IF(N209&gt;Settings!$D$6,"Good",IF(N209&gt;Settings!$D$5,"Average","Bad"))))</f>
        <v/>
      </c>
    </row>
    <row r="210" spans="1:16" ht="32.1" customHeight="1" x14ac:dyDescent="0.25">
      <c r="A210" s="235"/>
      <c r="B210" s="236"/>
      <c r="C210" s="237"/>
      <c r="D210" s="353" t="s">
        <v>875</v>
      </c>
      <c r="E210" s="353"/>
      <c r="F210" s="353"/>
      <c r="G210" s="353"/>
      <c r="H210" s="353"/>
      <c r="I210" s="353"/>
      <c r="J210" s="353"/>
      <c r="K210" s="406"/>
      <c r="L210" s="228">
        <f>SUM('Quality Assessment Tool'!H830:H831)</f>
        <v>20</v>
      </c>
      <c r="M210" s="228">
        <f>SUM('Quality Assessment Tool'!I830:I831)</f>
        <v>0</v>
      </c>
      <c r="N210" s="229">
        <f t="shared" si="20"/>
        <v>0</v>
      </c>
      <c r="O210" s="230" t="str">
        <f>IF(COUNTBLANK('Quality Assessment Tool'!I830:I831)&gt;0,"Pending…","Complete")</f>
        <v>Pending…</v>
      </c>
      <c r="P210" s="222" t="str">
        <f>IF(O210="Pending…","",IF(N210&gt;Settings!$D$7,"Excellent",IF(N210&gt;Settings!$D$6,"Good",IF(N210&gt;Settings!$D$5,"Average","Bad"))))</f>
        <v/>
      </c>
    </row>
    <row r="211" spans="1:16" ht="32.1" customHeight="1" x14ac:dyDescent="0.25">
      <c r="A211" s="197"/>
      <c r="B211" s="241"/>
      <c r="C211" s="417" t="s">
        <v>784</v>
      </c>
      <c r="D211" s="417"/>
      <c r="E211" s="417"/>
      <c r="F211" s="417"/>
      <c r="G211" s="417"/>
      <c r="H211" s="417"/>
      <c r="I211" s="417"/>
      <c r="J211" s="417"/>
      <c r="K211" s="418"/>
      <c r="L211" s="234">
        <f>SUM(L212:L215)</f>
        <v>200</v>
      </c>
      <c r="M211" s="234">
        <f>SUM(M212:M215)</f>
        <v>0</v>
      </c>
      <c r="N211" s="225">
        <f>M211/L211</f>
        <v>0</v>
      </c>
      <c r="O211" s="226" t="str">
        <f>IF(COUNTIF(O212:O215,"Pending…")&gt;0,"Pending…","Complete")</f>
        <v>Pending…</v>
      </c>
      <c r="P211" s="222" t="str">
        <f>IF(O211="Pending…","",IF(N211&gt;Settings!$D$7,"Excellent",IF(N211&gt;Settings!$D$6,"Good",IF(N211&gt;Settings!$D$5,"Average","Bad"))))</f>
        <v/>
      </c>
    </row>
    <row r="212" spans="1:16" ht="18.600000000000001" customHeight="1" x14ac:dyDescent="0.25">
      <c r="A212" s="235"/>
      <c r="B212" s="236"/>
      <c r="C212" s="237"/>
      <c r="D212" s="353" t="s">
        <v>892</v>
      </c>
      <c r="E212" s="353"/>
      <c r="F212" s="353"/>
      <c r="G212" s="353"/>
      <c r="H212" s="353"/>
      <c r="I212" s="353"/>
      <c r="J212" s="353"/>
      <c r="K212" s="406"/>
      <c r="L212" s="228">
        <f>SUM('Quality Assessment Tool'!H834:H835)</f>
        <v>20</v>
      </c>
      <c r="M212" s="228">
        <f>SUM('Quality Assessment Tool'!I834:I835)</f>
        <v>0</v>
      </c>
      <c r="N212" s="229">
        <f t="shared" ref="N212:N215" si="21">M212/L212</f>
        <v>0</v>
      </c>
      <c r="O212" s="230" t="str">
        <f>IF(COUNTBLANK('Quality Assessment Tool'!I834:I835)&gt;0,"Pending…","Complete")</f>
        <v>Pending…</v>
      </c>
      <c r="P212" s="222" t="str">
        <f>IF(O212="Pending…","",IF(N212&gt;Settings!$D$7,"Excellent",IF(N212&gt;Settings!$D$6,"Good",IF(N212&gt;Settings!$D$5,"Average","Bad"))))</f>
        <v/>
      </c>
    </row>
    <row r="213" spans="1:16" ht="18.600000000000001" customHeight="1" x14ac:dyDescent="0.25">
      <c r="A213" s="235"/>
      <c r="B213" s="236"/>
      <c r="C213" s="237"/>
      <c r="D213" s="353" t="s">
        <v>893</v>
      </c>
      <c r="E213" s="353"/>
      <c r="F213" s="353"/>
      <c r="G213" s="353"/>
      <c r="H213" s="353"/>
      <c r="I213" s="353"/>
      <c r="J213" s="353"/>
      <c r="K213" s="406"/>
      <c r="L213" s="228">
        <f>SUM('Quality Assessment Tool'!H837:H852)</f>
        <v>160</v>
      </c>
      <c r="M213" s="228">
        <f>SUM('Quality Assessment Tool'!I837:I852)</f>
        <v>0</v>
      </c>
      <c r="N213" s="229">
        <f t="shared" si="21"/>
        <v>0</v>
      </c>
      <c r="O213" s="230" t="str">
        <f>IF(COUNTBLANK('Quality Assessment Tool'!I837:I852)&gt;0,"Pending…","Complete")</f>
        <v>Pending…</v>
      </c>
      <c r="P213" s="222" t="str">
        <f>IF(O213="Pending…","",IF(N213&gt;Settings!$D$7,"Excellent",IF(N213&gt;Settings!$D$6,"Good",IF(N213&gt;Settings!$D$5,"Average","Bad"))))</f>
        <v/>
      </c>
    </row>
    <row r="214" spans="1:16" ht="18.600000000000001" customHeight="1" x14ac:dyDescent="0.25">
      <c r="A214" s="235"/>
      <c r="B214" s="236"/>
      <c r="C214" s="237"/>
      <c r="D214" s="353" t="s">
        <v>894</v>
      </c>
      <c r="E214" s="353"/>
      <c r="F214" s="353"/>
      <c r="G214" s="353"/>
      <c r="H214" s="353"/>
      <c r="I214" s="353"/>
      <c r="J214" s="353"/>
      <c r="K214" s="406"/>
      <c r="L214" s="228">
        <f>SUM('Quality Assessment Tool'!H854)</f>
        <v>10</v>
      </c>
      <c r="M214" s="228">
        <f>SUM('Quality Assessment Tool'!I854)</f>
        <v>0</v>
      </c>
      <c r="N214" s="229">
        <f t="shared" si="21"/>
        <v>0</v>
      </c>
      <c r="O214" s="230" t="str">
        <f>IF(COUNTBLANK('Quality Assessment Tool'!I854:I854)&gt;0,"Pending…","Complete")</f>
        <v>Pending…</v>
      </c>
      <c r="P214" s="222" t="str">
        <f>IF(O214="Pending…","",IF(N214&gt;Settings!$D$7,"Excellent",IF(N214&gt;Settings!$D$6,"Good",IF(N214&gt;Settings!$D$5,"Average","Bad"))))</f>
        <v/>
      </c>
    </row>
    <row r="215" spans="1:16" ht="18.600000000000001" customHeight="1" x14ac:dyDescent="0.25">
      <c r="A215" s="235"/>
      <c r="B215" s="236"/>
      <c r="C215" s="237"/>
      <c r="D215" s="353" t="s">
        <v>895</v>
      </c>
      <c r="E215" s="353"/>
      <c r="F215" s="353"/>
      <c r="G215" s="353"/>
      <c r="H215" s="353"/>
      <c r="I215" s="353"/>
      <c r="J215" s="353"/>
      <c r="K215" s="406"/>
      <c r="L215" s="228">
        <f>SUM('Quality Assessment Tool'!H856)</f>
        <v>10</v>
      </c>
      <c r="M215" s="228">
        <f>SUM('Quality Assessment Tool'!I856)</f>
        <v>0</v>
      </c>
      <c r="N215" s="229">
        <f t="shared" si="21"/>
        <v>0</v>
      </c>
      <c r="O215" s="230" t="str">
        <f>IF(COUNTBLANK('Quality Assessment Tool'!I856:I856)&gt;0,"Pending…","Complete")</f>
        <v>Pending…</v>
      </c>
      <c r="P215" s="222" t="str">
        <f>IF(O215="Pending…","",IF(N215&gt;Settings!$D$7,"Excellent",IF(N215&gt;Settings!$D$6,"Good",IF(N215&gt;Settings!$D$5,"Average","Bad"))))</f>
        <v/>
      </c>
    </row>
    <row r="216" spans="1:16" ht="32.1" customHeight="1" x14ac:dyDescent="0.25">
      <c r="A216" s="197"/>
      <c r="B216" s="241"/>
      <c r="C216" s="417" t="s">
        <v>785</v>
      </c>
      <c r="D216" s="417"/>
      <c r="E216" s="417"/>
      <c r="F216" s="417"/>
      <c r="G216" s="417"/>
      <c r="H216" s="417"/>
      <c r="I216" s="417"/>
      <c r="J216" s="417"/>
      <c r="K216" s="418"/>
      <c r="L216" s="234">
        <f>SUM(L217:L219)</f>
        <v>30</v>
      </c>
      <c r="M216" s="234">
        <f>SUM(M217:M219)</f>
        <v>0</v>
      </c>
      <c r="N216" s="225">
        <f>M216/L216</f>
        <v>0</v>
      </c>
      <c r="O216" s="226" t="str">
        <f>IF(COUNTIF(O217:O219,"Pending…")&gt;0,"Pending…","Complete")</f>
        <v>Pending…</v>
      </c>
      <c r="P216" s="222" t="str">
        <f>IF(O216="Pending…","",IF(N216&gt;Settings!$D$7,"Excellent",IF(N216&gt;Settings!$D$6,"Good",IF(N216&gt;Settings!$D$5,"Average","Bad"))))</f>
        <v/>
      </c>
    </row>
    <row r="217" spans="1:16" ht="18.600000000000001" customHeight="1" x14ac:dyDescent="0.25">
      <c r="A217" s="235"/>
      <c r="B217" s="236"/>
      <c r="C217" s="237"/>
      <c r="D217" s="353" t="s">
        <v>896</v>
      </c>
      <c r="E217" s="353"/>
      <c r="F217" s="353"/>
      <c r="G217" s="353"/>
      <c r="H217" s="353"/>
      <c r="I217" s="353"/>
      <c r="J217" s="353"/>
      <c r="K217" s="406"/>
      <c r="L217" s="228">
        <f>SUM('Quality Assessment Tool'!H859)</f>
        <v>10</v>
      </c>
      <c r="M217" s="228">
        <f>SUM('Quality Assessment Tool'!I859)</f>
        <v>0</v>
      </c>
      <c r="N217" s="229">
        <f t="shared" ref="N217:N219" si="22">M217/L217</f>
        <v>0</v>
      </c>
      <c r="O217" s="230" t="str">
        <f>IF(COUNTBLANK('Quality Assessment Tool'!I859:I859)&gt;0,"Pending…","Complete")</f>
        <v>Pending…</v>
      </c>
      <c r="P217" s="222" t="str">
        <f>IF(O217="Pending…","",IF(N217&gt;Settings!$D$7,"Excellent",IF(N217&gt;Settings!$D$6,"Good",IF(N217&gt;Settings!$D$5,"Average","Bad"))))</f>
        <v/>
      </c>
    </row>
    <row r="218" spans="1:16" ht="18.75" x14ac:dyDescent="0.25">
      <c r="A218" s="235"/>
      <c r="B218" s="236"/>
      <c r="C218" s="237"/>
      <c r="D218" s="353" t="s">
        <v>897</v>
      </c>
      <c r="E218" s="353"/>
      <c r="F218" s="353"/>
      <c r="G218" s="353"/>
      <c r="H218" s="353"/>
      <c r="I218" s="353"/>
      <c r="J218" s="353"/>
      <c r="K218" s="406"/>
      <c r="L218" s="228">
        <f>SUM('Quality Assessment Tool'!H861)</f>
        <v>10</v>
      </c>
      <c r="M218" s="228">
        <f>SUM('Quality Assessment Tool'!I861)</f>
        <v>0</v>
      </c>
      <c r="N218" s="229">
        <f t="shared" si="22"/>
        <v>0</v>
      </c>
      <c r="O218" s="230" t="str">
        <f>IF(COUNTBLANK('Quality Assessment Tool'!I861:I861)&gt;0,"Pending…","Complete")</f>
        <v>Pending…</v>
      </c>
      <c r="P218" s="222" t="str">
        <f>IF(O218="Pending…","",IF(N218&gt;Settings!$D$7,"Excellent",IF(N218&gt;Settings!$D$6,"Good",IF(N218&gt;Settings!$D$5,"Average","Bad"))))</f>
        <v/>
      </c>
    </row>
    <row r="219" spans="1:16" ht="18.75" x14ac:dyDescent="0.25">
      <c r="A219" s="235"/>
      <c r="B219" s="236"/>
      <c r="C219" s="237"/>
      <c r="D219" s="353" t="s">
        <v>898</v>
      </c>
      <c r="E219" s="353"/>
      <c r="F219" s="353"/>
      <c r="G219" s="353"/>
      <c r="H219" s="353"/>
      <c r="I219" s="353"/>
      <c r="J219" s="353"/>
      <c r="K219" s="406"/>
      <c r="L219" s="228">
        <f>SUM('Quality Assessment Tool'!H863)</f>
        <v>10</v>
      </c>
      <c r="M219" s="228">
        <f>SUM('Quality Assessment Tool'!I863)</f>
        <v>0</v>
      </c>
      <c r="N219" s="229">
        <f t="shared" si="22"/>
        <v>0</v>
      </c>
      <c r="O219" s="230" t="str">
        <f>IF(COUNTBLANK('Quality Assessment Tool'!I863:I863)&gt;0,"Pending…","Complete")</f>
        <v>Pending…</v>
      </c>
      <c r="P219" s="222" t="str">
        <f>IF(O219="Pending…","",IF(N219&gt;Settings!$D$7,"Excellent",IF(N219&gt;Settings!$D$6,"Good",IF(N219&gt;Settings!$D$5,"Average","Bad"))))</f>
        <v/>
      </c>
    </row>
    <row r="220" spans="1:16" ht="32.1" customHeight="1" x14ac:dyDescent="0.25">
      <c r="A220" s="197"/>
      <c r="B220" s="241"/>
      <c r="C220" s="417" t="s">
        <v>786</v>
      </c>
      <c r="D220" s="417"/>
      <c r="E220" s="417"/>
      <c r="F220" s="417"/>
      <c r="G220" s="417"/>
      <c r="H220" s="417"/>
      <c r="I220" s="417"/>
      <c r="J220" s="417"/>
      <c r="K220" s="418"/>
      <c r="L220" s="234">
        <f>SUM(L221:L225)</f>
        <v>80</v>
      </c>
      <c r="M220" s="234">
        <f>SUM(M221:M225)</f>
        <v>0</v>
      </c>
      <c r="N220" s="225">
        <f>M220/L220</f>
        <v>0</v>
      </c>
      <c r="O220" s="226" t="str">
        <f>IF(COUNTIF(O221:O225,"Pending…")&gt;0,"Pending…","Complete")</f>
        <v>Pending…</v>
      </c>
      <c r="P220" s="222" t="str">
        <f>IF(O220="Pending…","",IF(N220&gt;Settings!$D$7,"Excellent",IF(N220&gt;Settings!$D$6,"Good",IF(N220&gt;Settings!$D$5,"Average","Bad"))))</f>
        <v/>
      </c>
    </row>
    <row r="221" spans="1:16" ht="18.75" x14ac:dyDescent="0.25">
      <c r="A221" s="235"/>
      <c r="B221" s="236"/>
      <c r="C221" s="237"/>
      <c r="D221" s="353" t="s">
        <v>906</v>
      </c>
      <c r="E221" s="353"/>
      <c r="F221" s="353"/>
      <c r="G221" s="353"/>
      <c r="H221" s="353"/>
      <c r="I221" s="353"/>
      <c r="J221" s="353"/>
      <c r="K221" s="406"/>
      <c r="L221" s="228">
        <f>SUM('Quality Assessment Tool'!H866)</f>
        <v>10</v>
      </c>
      <c r="M221" s="228">
        <f>SUM('Quality Assessment Tool'!I866)</f>
        <v>0</v>
      </c>
      <c r="N221" s="229">
        <f t="shared" ref="N221:N225" si="23">M221/L221</f>
        <v>0</v>
      </c>
      <c r="O221" s="230" t="str">
        <f>IF(COUNTBLANK('Quality Assessment Tool'!I866:I866)&gt;0,"Pending…","Complete")</f>
        <v>Pending…</v>
      </c>
      <c r="P221" s="222" t="str">
        <f>IF(O221="Pending…","",IF(N221&gt;Settings!$D$7,"Excellent",IF(N221&gt;Settings!$D$6,"Good",IF(N221&gt;Settings!$D$5,"Average","Bad"))))</f>
        <v/>
      </c>
    </row>
    <row r="222" spans="1:16" ht="18.600000000000001" customHeight="1" x14ac:dyDescent="0.25">
      <c r="A222" s="235"/>
      <c r="B222" s="236"/>
      <c r="C222" s="237"/>
      <c r="D222" s="353" t="s">
        <v>899</v>
      </c>
      <c r="E222" s="353"/>
      <c r="F222" s="353"/>
      <c r="G222" s="353"/>
      <c r="H222" s="353"/>
      <c r="I222" s="353"/>
      <c r="J222" s="353"/>
      <c r="K222" s="406"/>
      <c r="L222" s="228">
        <f>SUM('Quality Assessment Tool'!H868:H871)</f>
        <v>40</v>
      </c>
      <c r="M222" s="228">
        <f>SUM('Quality Assessment Tool'!I868:I871)</f>
        <v>0</v>
      </c>
      <c r="N222" s="229">
        <f t="shared" si="23"/>
        <v>0</v>
      </c>
      <c r="O222" s="230" t="str">
        <f>IF(COUNTBLANK('Quality Assessment Tool'!I868:I871)&gt;0,"Pending…","Complete")</f>
        <v>Pending…</v>
      </c>
      <c r="P222" s="222" t="str">
        <f>IF(O222="Pending…","",IF(N222&gt;Settings!$D$7,"Excellent",IF(N222&gt;Settings!$D$6,"Good",IF(N222&gt;Settings!$D$5,"Average","Bad"))))</f>
        <v/>
      </c>
    </row>
    <row r="223" spans="1:16" ht="32.1" customHeight="1" x14ac:dyDescent="0.25">
      <c r="A223" s="235"/>
      <c r="B223" s="236"/>
      <c r="C223" s="237"/>
      <c r="D223" s="353" t="s">
        <v>1514</v>
      </c>
      <c r="E223" s="353"/>
      <c r="F223" s="353"/>
      <c r="G223" s="353"/>
      <c r="H223" s="353"/>
      <c r="I223" s="353"/>
      <c r="J223" s="353"/>
      <c r="K223" s="406"/>
      <c r="L223" s="228">
        <f>SUM('Quality Assessment Tool'!H873)</f>
        <v>10</v>
      </c>
      <c r="M223" s="228">
        <f>SUM('Quality Assessment Tool'!I873)</f>
        <v>0</v>
      </c>
      <c r="N223" s="229">
        <f t="shared" si="23"/>
        <v>0</v>
      </c>
      <c r="O223" s="230" t="str">
        <f>IF(COUNTBLANK('Quality Assessment Tool'!I873:I873)&gt;0,"Pending…","Complete")</f>
        <v>Pending…</v>
      </c>
      <c r="P223" s="222" t="str">
        <f>IF(O223="Pending…","",IF(N223&gt;Settings!$D$7,"Excellent",IF(N223&gt;Settings!$D$6,"Good",IF(N223&gt;Settings!$D$5,"Average","Bad"))))</f>
        <v/>
      </c>
    </row>
    <row r="224" spans="1:16" ht="18.600000000000001" customHeight="1" x14ac:dyDescent="0.25">
      <c r="A224" s="235"/>
      <c r="B224" s="236"/>
      <c r="C224" s="237"/>
      <c r="D224" s="353" t="s">
        <v>900</v>
      </c>
      <c r="E224" s="353"/>
      <c r="F224" s="353"/>
      <c r="G224" s="353"/>
      <c r="H224" s="353"/>
      <c r="I224" s="353"/>
      <c r="J224" s="353"/>
      <c r="K224" s="406"/>
      <c r="L224" s="228">
        <f>SUM('Quality Assessment Tool'!H875)</f>
        <v>10</v>
      </c>
      <c r="M224" s="228">
        <f>SUM('Quality Assessment Tool'!I875)</f>
        <v>0</v>
      </c>
      <c r="N224" s="229">
        <f t="shared" si="23"/>
        <v>0</v>
      </c>
      <c r="O224" s="230" t="str">
        <f>IF(COUNTBLANK('Quality Assessment Tool'!I875:I875)&gt;0,"Pending…","Complete")</f>
        <v>Pending…</v>
      </c>
      <c r="P224" s="222" t="str">
        <f>IF(O224="Pending…","",IF(N224&gt;Settings!$D$7,"Excellent",IF(N224&gt;Settings!$D$6,"Good",IF(N224&gt;Settings!$D$5,"Average","Bad"))))</f>
        <v/>
      </c>
    </row>
    <row r="225" spans="1:22" ht="32.1" customHeight="1" x14ac:dyDescent="0.25">
      <c r="A225" s="235"/>
      <c r="B225" s="236"/>
      <c r="C225" s="237"/>
      <c r="D225" s="353" t="s">
        <v>901</v>
      </c>
      <c r="E225" s="353"/>
      <c r="F225" s="353"/>
      <c r="G225" s="353"/>
      <c r="H225" s="353"/>
      <c r="I225" s="353"/>
      <c r="J225" s="353"/>
      <c r="K225" s="406"/>
      <c r="L225" s="228">
        <f>SUM('Quality Assessment Tool'!H877)</f>
        <v>10</v>
      </c>
      <c r="M225" s="228">
        <f>SUM('Quality Assessment Tool'!I877)</f>
        <v>0</v>
      </c>
      <c r="N225" s="229">
        <f t="shared" si="23"/>
        <v>0</v>
      </c>
      <c r="O225" s="230" t="str">
        <f>IF(COUNTBLANK('Quality Assessment Tool'!I877:I877)&gt;0,"Pending…","Complete")</f>
        <v>Pending…</v>
      </c>
      <c r="P225" s="222" t="str">
        <f>IF(O225="Pending…","",IF(N225&gt;Settings!$D$7,"Excellent",IF(N225&gt;Settings!$D$6,"Good",IF(N225&gt;Settings!$D$5,"Average","Bad"))))</f>
        <v/>
      </c>
    </row>
    <row r="226" spans="1:22" ht="18.75" x14ac:dyDescent="0.25">
      <c r="A226" s="197"/>
      <c r="B226" s="241"/>
      <c r="C226" s="417" t="s">
        <v>788</v>
      </c>
      <c r="D226" s="417"/>
      <c r="E226" s="417"/>
      <c r="F226" s="417"/>
      <c r="G226" s="417"/>
      <c r="H226" s="417"/>
      <c r="I226" s="417"/>
      <c r="J226" s="417"/>
      <c r="K226" s="418"/>
      <c r="L226" s="234">
        <f>SUM(L227:L229)</f>
        <v>30</v>
      </c>
      <c r="M226" s="234">
        <f>SUM(M227:M229)</f>
        <v>0</v>
      </c>
      <c r="N226" s="225">
        <f>M226/L226</f>
        <v>0</v>
      </c>
      <c r="O226" s="226" t="str">
        <f>IF(COUNTIF(O227:O229,"Pending…")&gt;0,"Pending…","Complete")</f>
        <v>Pending…</v>
      </c>
      <c r="P226" s="222" t="str">
        <f>IF(O226="Pending…","",IF(N226&gt;Settings!$D$7,"Excellent",IF(N226&gt;Settings!$D$6,"Good",IF(N226&gt;Settings!$D$5,"Average","Bad"))))</f>
        <v/>
      </c>
    </row>
    <row r="227" spans="1:22" ht="32.1" customHeight="1" x14ac:dyDescent="0.25">
      <c r="A227" s="235"/>
      <c r="B227" s="236"/>
      <c r="C227" s="237"/>
      <c r="D227" s="353" t="s">
        <v>903</v>
      </c>
      <c r="E227" s="353"/>
      <c r="F227" s="353"/>
      <c r="G227" s="353"/>
      <c r="H227" s="353"/>
      <c r="I227" s="353"/>
      <c r="J227" s="353"/>
      <c r="K227" s="406"/>
      <c r="L227" s="228">
        <f>SUM('Quality Assessment Tool'!H880)</f>
        <v>10</v>
      </c>
      <c r="M227" s="228">
        <f>SUM('Quality Assessment Tool'!I880)</f>
        <v>0</v>
      </c>
      <c r="N227" s="229">
        <f t="shared" ref="N227:N229" si="24">M227/L227</f>
        <v>0</v>
      </c>
      <c r="O227" s="230" t="str">
        <f>IF(COUNTBLANK('Quality Assessment Tool'!I880:I880)&gt;0,"Pending…","Complete")</f>
        <v>Pending…</v>
      </c>
      <c r="P227" s="222" t="str">
        <f>IF(O227="Pending…","",IF(N227&gt;Settings!$D$7,"Excellent",IF(N227&gt;Settings!$D$6,"Good",IF(N227&gt;Settings!$D$5,"Average","Bad"))))</f>
        <v/>
      </c>
    </row>
    <row r="228" spans="1:22" ht="18.75" x14ac:dyDescent="0.25">
      <c r="A228" s="235"/>
      <c r="B228" s="236"/>
      <c r="C228" s="237"/>
      <c r="D228" s="353" t="s">
        <v>904</v>
      </c>
      <c r="E228" s="353"/>
      <c r="F228" s="353"/>
      <c r="G228" s="353"/>
      <c r="H228" s="353"/>
      <c r="I228" s="353"/>
      <c r="J228" s="353"/>
      <c r="K228" s="406"/>
      <c r="L228" s="228">
        <f>SUM('Quality Assessment Tool'!H882)</f>
        <v>10</v>
      </c>
      <c r="M228" s="228">
        <f>SUM('Quality Assessment Tool'!I882)</f>
        <v>0</v>
      </c>
      <c r="N228" s="229">
        <f t="shared" si="24"/>
        <v>0</v>
      </c>
      <c r="O228" s="230" t="str">
        <f>IF(COUNTBLANK('Quality Assessment Tool'!I882:I882)&gt;0,"Pending…","Complete")</f>
        <v>Pending…</v>
      </c>
      <c r="P228" s="222" t="str">
        <f>IF(O228="Pending…","",IF(N228&gt;Settings!$D$7,"Excellent",IF(N228&gt;Settings!$D$6,"Good",IF(N228&gt;Settings!$D$5,"Average","Bad"))))</f>
        <v/>
      </c>
      <c r="V228" t="s">
        <v>813</v>
      </c>
    </row>
    <row r="229" spans="1:22" ht="18.600000000000001" customHeight="1" x14ac:dyDescent="0.25">
      <c r="A229" s="235"/>
      <c r="B229" s="236"/>
      <c r="C229" s="237"/>
      <c r="D229" s="353" t="s">
        <v>905</v>
      </c>
      <c r="E229" s="353"/>
      <c r="F229" s="353"/>
      <c r="G229" s="353"/>
      <c r="H229" s="353"/>
      <c r="I229" s="353"/>
      <c r="J229" s="353"/>
      <c r="K229" s="406"/>
      <c r="L229" s="228">
        <f>SUM('Quality Assessment Tool'!H884)</f>
        <v>10</v>
      </c>
      <c r="M229" s="228">
        <f>SUM('Quality Assessment Tool'!I884)</f>
        <v>0</v>
      </c>
      <c r="N229" s="229">
        <f t="shared" si="24"/>
        <v>0</v>
      </c>
      <c r="O229" s="230" t="str">
        <f>IF(COUNTBLANK('Quality Assessment Tool'!I884:I884)&gt;0,"Pending…","Complete")</f>
        <v>Pending…</v>
      </c>
      <c r="P229" s="222" t="str">
        <f>IF(O229="Pending…","",IF(N229&gt;Settings!$D$7,"Excellent",IF(N229&gt;Settings!$D$6,"Good",IF(N229&gt;Settings!$D$5,"Average","Bad"))))</f>
        <v/>
      </c>
    </row>
    <row r="230" spans="1:22" ht="18.600000000000001" customHeight="1" x14ac:dyDescent="0.25">
      <c r="A230" s="197"/>
      <c r="B230" s="241"/>
      <c r="C230" s="417" t="s">
        <v>1515</v>
      </c>
      <c r="D230" s="417"/>
      <c r="E230" s="417"/>
      <c r="F230" s="417"/>
      <c r="G230" s="417"/>
      <c r="H230" s="417"/>
      <c r="I230" s="417"/>
      <c r="J230" s="417"/>
      <c r="K230" s="418"/>
      <c r="L230" s="234">
        <f>SUM(L231:L232)</f>
        <v>60</v>
      </c>
      <c r="M230" s="234">
        <f>SUM(M231:M232)</f>
        <v>0</v>
      </c>
      <c r="N230" s="225">
        <f>M230/L230</f>
        <v>0</v>
      </c>
      <c r="O230" s="226" t="str">
        <f>IF(COUNTIF(O231:O232,"Pending…")&gt;0,"Pending…","Complete")</f>
        <v>Pending…</v>
      </c>
      <c r="P230" s="222" t="str">
        <f>IF(O230="Pending…","",IF(N230&gt;Settings!$D$7,"Excellent",IF(N230&gt;Settings!$D$6,"Good",IF(N230&gt;Settings!$D$5,"Average","Bad"))))</f>
        <v/>
      </c>
    </row>
    <row r="231" spans="1:22" ht="18.600000000000001" customHeight="1" x14ac:dyDescent="0.25">
      <c r="A231" s="235"/>
      <c r="B231" s="236"/>
      <c r="C231" s="237"/>
      <c r="D231" s="353" t="s">
        <v>1009</v>
      </c>
      <c r="E231" s="353"/>
      <c r="F231" s="353"/>
      <c r="G231" s="353"/>
      <c r="H231" s="353"/>
      <c r="I231" s="353"/>
      <c r="J231" s="353"/>
      <c r="K231" s="406"/>
      <c r="L231" s="228">
        <f>SUM('Quality Assessment Tool'!H887:H890)</f>
        <v>40</v>
      </c>
      <c r="M231" s="228">
        <f>SUM('Quality Assessment Tool'!I887:I890)</f>
        <v>0</v>
      </c>
      <c r="N231" s="229">
        <f t="shared" ref="N231:N232" si="25">M231/L231</f>
        <v>0</v>
      </c>
      <c r="O231" s="230" t="str">
        <f>IF(COUNTBLANK('Quality Assessment Tool'!I887:I890)&gt;0,"Pending…","Complete")</f>
        <v>Pending…</v>
      </c>
      <c r="P231" s="222" t="str">
        <f>IF(O231="Pending…","",IF(N231&gt;Settings!$D$7,"Excellent",IF(N231&gt;Settings!$D$6,"Good",IF(N231&gt;Settings!$D$5,"Average","Bad"))))</f>
        <v/>
      </c>
    </row>
    <row r="232" spans="1:22" ht="18.75" x14ac:dyDescent="0.25">
      <c r="A232" s="235"/>
      <c r="B232" s="236"/>
      <c r="C232" s="237"/>
      <c r="D232" s="353" t="s">
        <v>1010</v>
      </c>
      <c r="E232" s="353"/>
      <c r="F232" s="353"/>
      <c r="G232" s="353"/>
      <c r="H232" s="353"/>
      <c r="I232" s="353"/>
      <c r="J232" s="353"/>
      <c r="K232" s="406"/>
      <c r="L232" s="228">
        <f>SUM('Quality Assessment Tool'!H892:H893)</f>
        <v>20</v>
      </c>
      <c r="M232" s="228">
        <f>SUM('Quality Assessment Tool'!I892:I893)</f>
        <v>0</v>
      </c>
      <c r="N232" s="229">
        <f t="shared" si="25"/>
        <v>0</v>
      </c>
      <c r="O232" s="230" t="str">
        <f>IF(COUNTBLANK('Quality Assessment Tool'!I892:I893)&gt;0,"Pending…","Complete")</f>
        <v>Pending…</v>
      </c>
      <c r="P232" s="222" t="str">
        <f>IF(O232="Pending…","",IF(N232&gt;Settings!$D$7,"Excellent",IF(N232&gt;Settings!$D$6,"Good",IF(N232&gt;Settings!$D$5,"Average","Bad"))))</f>
        <v/>
      </c>
    </row>
    <row r="234" spans="1:22" ht="36" customHeight="1" x14ac:dyDescent="0.25">
      <c r="A234" s="239"/>
      <c r="B234" s="419" t="s">
        <v>789</v>
      </c>
      <c r="C234" s="420"/>
      <c r="D234" s="420"/>
      <c r="E234" s="420"/>
      <c r="F234" s="420"/>
      <c r="G234" s="420"/>
      <c r="H234" s="420"/>
      <c r="I234" s="420"/>
      <c r="J234" s="420"/>
      <c r="K234" s="421"/>
      <c r="L234" s="240">
        <f>SUM(L235,L237,L239,L241)</f>
        <v>385</v>
      </c>
      <c r="M234" s="240">
        <f>SUM(M235,M237,M239,M241)</f>
        <v>0</v>
      </c>
      <c r="N234" s="220">
        <f>M234/L234</f>
        <v>0</v>
      </c>
      <c r="O234" s="221" t="str">
        <f>IF(COUNTIF(O235:O243,"Pending…")&gt;0,"Pending…","Complete")</f>
        <v>Pending…</v>
      </c>
      <c r="P234" s="222" t="str">
        <f>IF(O234="Pending…","",IF(N234&gt;Settings!$D$7,"Excellent",IF(N234&gt;Settings!$D$6,"Good",IF(N234&gt;Settings!$D$5,"Average","Bad"))))</f>
        <v/>
      </c>
    </row>
    <row r="235" spans="1:22" ht="32.1" customHeight="1" x14ac:dyDescent="0.25">
      <c r="A235" s="197"/>
      <c r="B235" s="241"/>
      <c r="C235" s="417" t="s">
        <v>854</v>
      </c>
      <c r="D235" s="417"/>
      <c r="E235" s="417"/>
      <c r="F235" s="417"/>
      <c r="G235" s="417"/>
      <c r="H235" s="417"/>
      <c r="I235" s="417"/>
      <c r="J235" s="417"/>
      <c r="K235" s="418"/>
      <c r="L235" s="234">
        <f>SUM(L236)</f>
        <v>85</v>
      </c>
      <c r="M235" s="234">
        <f>SUM(M236)</f>
        <v>0</v>
      </c>
      <c r="N235" s="225">
        <f>M235/L235</f>
        <v>0</v>
      </c>
      <c r="O235" s="226" t="str">
        <f>IF(COUNTIF(O236:O236,"Pending…")&gt;0,"Pending…","Complete")</f>
        <v>Pending…</v>
      </c>
      <c r="P235" s="222" t="str">
        <f>IF(O235="Pending…","",IF(N235&gt;Settings!$D$7,"Excellent",IF(N235&gt;Settings!$D$6,"Good",IF(N235&gt;Settings!$D$5,"Average","Bad"))))</f>
        <v/>
      </c>
    </row>
    <row r="236" spans="1:22" ht="18.75" x14ac:dyDescent="0.25">
      <c r="A236" s="235"/>
      <c r="B236" s="236"/>
      <c r="C236" s="237"/>
      <c r="D236" s="353" t="s">
        <v>855</v>
      </c>
      <c r="E236" s="353"/>
      <c r="F236" s="353"/>
      <c r="G236" s="353"/>
      <c r="H236" s="353"/>
      <c r="I236" s="353"/>
      <c r="J236" s="353"/>
      <c r="K236" s="406"/>
      <c r="L236" s="228">
        <f>SUM('Quality Assessment Tool'!H898:H911)</f>
        <v>85</v>
      </c>
      <c r="M236" s="228">
        <f>SUM('Quality Assessment Tool'!I898:I911)</f>
        <v>0</v>
      </c>
      <c r="N236" s="229">
        <f t="shared" ref="N236" si="26">M236/L236</f>
        <v>0</v>
      </c>
      <c r="O236" s="230" t="str">
        <f>IF(COUNTBLANK('Quality Assessment Tool'!I898:I911)&gt;0,"Pending…","Complete")</f>
        <v>Pending…</v>
      </c>
      <c r="P236" s="222" t="str">
        <f>IF(O236="Pending…","",IF(N236&gt;Settings!$D$7,"Excellent",IF(N236&gt;Settings!$D$6,"Good",IF(N236&gt;Settings!$D$5,"Average","Bad"))))</f>
        <v/>
      </c>
    </row>
    <row r="237" spans="1:22" ht="18.75" x14ac:dyDescent="0.25">
      <c r="A237" s="197"/>
      <c r="B237" s="241"/>
      <c r="C237" s="417" t="s">
        <v>861</v>
      </c>
      <c r="D237" s="417"/>
      <c r="E237" s="417"/>
      <c r="F237" s="417"/>
      <c r="G237" s="417"/>
      <c r="H237" s="417"/>
      <c r="I237" s="417"/>
      <c r="J237" s="417"/>
      <c r="K237" s="418"/>
      <c r="L237" s="234">
        <f>SUM(L238)</f>
        <v>100</v>
      </c>
      <c r="M237" s="234">
        <f>SUM(M238)</f>
        <v>0</v>
      </c>
      <c r="N237" s="225">
        <f>M237/L237</f>
        <v>0</v>
      </c>
      <c r="O237" s="226" t="str">
        <f>IF(COUNTIF(O238:O238,"Pending…")&gt;0,"Pending…","Complete")</f>
        <v>Pending…</v>
      </c>
      <c r="P237" s="222" t="str">
        <f>IF(O237="Pending…","",IF(N237&gt;Settings!$D$7,"Excellent",IF(N237&gt;Settings!$D$6,"Good",IF(N237&gt;Settings!$D$5,"Average","Bad"))))</f>
        <v/>
      </c>
    </row>
    <row r="238" spans="1:22" ht="18.75" x14ac:dyDescent="0.25">
      <c r="A238" s="235"/>
      <c r="B238" s="236"/>
      <c r="C238" s="237"/>
      <c r="D238" s="353" t="s">
        <v>862</v>
      </c>
      <c r="E238" s="353"/>
      <c r="F238" s="353"/>
      <c r="G238" s="353"/>
      <c r="H238" s="353"/>
      <c r="I238" s="353"/>
      <c r="J238" s="353"/>
      <c r="K238" s="406"/>
      <c r="L238" s="228">
        <f>SUM('Quality Assessment Tool'!H914:H917)</f>
        <v>100</v>
      </c>
      <c r="M238" s="228">
        <f>SUM('Quality Assessment Tool'!I914:I917)</f>
        <v>0</v>
      </c>
      <c r="N238" s="229">
        <f t="shared" ref="N238" si="27">M238/L238</f>
        <v>0</v>
      </c>
      <c r="O238" s="230" t="str">
        <f>IF(COUNTBLANK('Quality Assessment Tool'!I914:I917)&gt;0,"Pending…","Complete")</f>
        <v>Pending…</v>
      </c>
      <c r="P238" s="222" t="str">
        <f>IF(O238="Pending…","",IF(N238&gt;Settings!$D$7,"Excellent",IF(N238&gt;Settings!$D$6,"Good",IF(N238&gt;Settings!$D$5,"Average","Bad"))))</f>
        <v/>
      </c>
    </row>
    <row r="239" spans="1:22" ht="36" customHeight="1" x14ac:dyDescent="0.25">
      <c r="A239" s="197"/>
      <c r="B239" s="241"/>
      <c r="C239" s="417" t="s">
        <v>863</v>
      </c>
      <c r="D239" s="417"/>
      <c r="E239" s="417"/>
      <c r="F239" s="417"/>
      <c r="G239" s="417"/>
      <c r="H239" s="417"/>
      <c r="I239" s="417"/>
      <c r="J239" s="417"/>
      <c r="K239" s="418"/>
      <c r="L239" s="234">
        <f>SUM(L240)</f>
        <v>100</v>
      </c>
      <c r="M239" s="234">
        <f>SUM(M240)</f>
        <v>0</v>
      </c>
      <c r="N239" s="225">
        <f>M239/L239</f>
        <v>0</v>
      </c>
      <c r="O239" s="226" t="str">
        <f>IF(COUNTIF(O240:O240,"Pending…")&gt;0,"Pending…","Complete")</f>
        <v>Pending…</v>
      </c>
      <c r="P239" s="222" t="str">
        <f>IF(O239="Pending…","",IF(N239&gt;Settings!$D$7,"Excellent",IF(N239&gt;Settings!$D$6,"Good",IF(N239&gt;Settings!$D$5,"Average","Bad"))))</f>
        <v/>
      </c>
    </row>
    <row r="240" spans="1:22" ht="18.75" x14ac:dyDescent="0.25">
      <c r="A240" s="235"/>
      <c r="B240" s="236"/>
      <c r="C240" s="237"/>
      <c r="D240" s="353" t="s">
        <v>864</v>
      </c>
      <c r="E240" s="353"/>
      <c r="F240" s="353"/>
      <c r="G240" s="353"/>
      <c r="H240" s="353"/>
      <c r="I240" s="353"/>
      <c r="J240" s="353"/>
      <c r="K240" s="406"/>
      <c r="L240" s="228">
        <f>SUM('Quality Assessment Tool'!H920:H923)</f>
        <v>100</v>
      </c>
      <c r="M240" s="228">
        <f>SUM('Quality Assessment Tool'!I920:I923)</f>
        <v>0</v>
      </c>
      <c r="N240" s="229">
        <f t="shared" ref="N240" si="28">M240/L240</f>
        <v>0</v>
      </c>
      <c r="O240" s="230" t="str">
        <f>IF(COUNTBLANK('Quality Assessment Tool'!I920:I923)&gt;0,"Pending…","Complete")</f>
        <v>Pending…</v>
      </c>
      <c r="P240" s="222" t="str">
        <f>IF(O240="Pending…","",IF(N240&gt;Settings!$D$7,"Excellent",IF(N240&gt;Settings!$D$6,"Good",IF(N240&gt;Settings!$D$5,"Average","Bad"))))</f>
        <v/>
      </c>
    </row>
    <row r="241" spans="1:16" ht="36" customHeight="1" x14ac:dyDescent="0.25">
      <c r="A241" s="197"/>
      <c r="B241" s="241"/>
      <c r="C241" s="417" t="s">
        <v>866</v>
      </c>
      <c r="D241" s="417"/>
      <c r="E241" s="417"/>
      <c r="F241" s="417"/>
      <c r="G241" s="417"/>
      <c r="H241" s="417"/>
      <c r="I241" s="417"/>
      <c r="J241" s="417"/>
      <c r="K241" s="418"/>
      <c r="L241" s="234">
        <f>SUM(L242:L243)</f>
        <v>100</v>
      </c>
      <c r="M241" s="234">
        <f>SUM(M242:M243)</f>
        <v>0</v>
      </c>
      <c r="N241" s="225">
        <f>M241/L241</f>
        <v>0</v>
      </c>
      <c r="O241" s="226" t="str">
        <f>IF(COUNTIF(O242:O242,"Pending…")&gt;0,"Pending…","Complete")</f>
        <v>Pending…</v>
      </c>
      <c r="P241" s="222" t="str">
        <f>IF(O241="Pending…","",IF(N241&gt;Settings!$D$7,"Excellent",IF(N241&gt;Settings!$D$6,"Good",IF(N241&gt;Settings!$D$5,"Average","Bad"))))</f>
        <v/>
      </c>
    </row>
    <row r="242" spans="1:16" ht="18.75" x14ac:dyDescent="0.25">
      <c r="A242" s="235"/>
      <c r="B242" s="236"/>
      <c r="C242" s="237"/>
      <c r="D242" s="353" t="s">
        <v>1516</v>
      </c>
      <c r="E242" s="353"/>
      <c r="F242" s="353"/>
      <c r="G242" s="353"/>
      <c r="H242" s="353"/>
      <c r="I242" s="353"/>
      <c r="J242" s="353"/>
      <c r="K242" s="406"/>
      <c r="L242" s="228">
        <f>SUM('Quality Assessment Tool'!H926)</f>
        <v>50</v>
      </c>
      <c r="M242" s="228">
        <f>SUM('Quality Assessment Tool'!I926)</f>
        <v>0</v>
      </c>
      <c r="N242" s="229">
        <f t="shared" ref="N242" si="29">M242/L242</f>
        <v>0</v>
      </c>
      <c r="O242" s="230" t="str">
        <f>IF(COUNTBLANK('Quality Assessment Tool'!I926:I926)&gt;0,"Pending…","Complete")</f>
        <v>Pending…</v>
      </c>
      <c r="P242" s="222" t="str">
        <f>IF(O242="Pending…","",IF(N242&gt;Settings!$D$7,"Excellent",IF(N242&gt;Settings!$D$6,"Good",IF(N242&gt;Settings!$D$5,"Average","Bad"))))</f>
        <v/>
      </c>
    </row>
    <row r="243" spans="1:16" ht="18.600000000000001" customHeight="1" x14ac:dyDescent="0.25">
      <c r="A243" s="235"/>
      <c r="B243" s="236"/>
      <c r="C243" s="237"/>
      <c r="D243" s="353" t="s">
        <v>867</v>
      </c>
      <c r="E243" s="353"/>
      <c r="F243" s="353"/>
      <c r="G243" s="353"/>
      <c r="H243" s="353"/>
      <c r="I243" s="353"/>
      <c r="J243" s="353"/>
      <c r="K243" s="406"/>
      <c r="L243" s="228">
        <f>SUM('Quality Assessment Tool'!H928)</f>
        <v>50</v>
      </c>
      <c r="M243" s="228">
        <f>SUM('Quality Assessment Tool'!I928)</f>
        <v>0</v>
      </c>
      <c r="N243" s="229">
        <f t="shared" ref="N243" si="30">M243/L243</f>
        <v>0</v>
      </c>
      <c r="O243" s="230" t="str">
        <f>IF(COUNTBLANK('Quality Assessment Tool'!I928:I928)&gt;0,"Pending…","Complete")</f>
        <v>Pending…</v>
      </c>
      <c r="P243" s="222" t="str">
        <f>IF(O243="Pending…","",IF(N243&gt;Settings!$D$7,"Excellent",IF(N243&gt;Settings!$D$6,"Good",IF(N243&gt;Settings!$D$5,"Average","Bad"))))</f>
        <v/>
      </c>
    </row>
    <row r="245" spans="1:16" ht="32.1" customHeight="1" x14ac:dyDescent="0.25"/>
  </sheetData>
  <sheetProtection algorithmName="SHA-512" hashValue="YbYEtM0siMO0qhqaBE1Y2JjboSBVYFMnk2Hjko2haLcVz8K7P8wPoeXgd42FRJX39bt/txYctjiw4244IwAcpg==" saltValue="i22zn6XNt+J9jlsAWkfJdw==" spinCount="100000" sheet="1" objects="1" scenarios="1" selectLockedCells="1"/>
  <mergeCells count="234">
    <mergeCell ref="C237:K237"/>
    <mergeCell ref="D238:K238"/>
    <mergeCell ref="C239:K239"/>
    <mergeCell ref="D240:K240"/>
    <mergeCell ref="C241:K241"/>
    <mergeCell ref="D242:K242"/>
    <mergeCell ref="C230:K230"/>
    <mergeCell ref="D231:K231"/>
    <mergeCell ref="D232:K232"/>
    <mergeCell ref="B234:K234"/>
    <mergeCell ref="C235:K235"/>
    <mergeCell ref="D236:K236"/>
    <mergeCell ref="D224:K224"/>
    <mergeCell ref="D225:K225"/>
    <mergeCell ref="C226:K226"/>
    <mergeCell ref="D227:K227"/>
    <mergeCell ref="D228:K228"/>
    <mergeCell ref="D229:K229"/>
    <mergeCell ref="D218:K218"/>
    <mergeCell ref="D219:K219"/>
    <mergeCell ref="C220:K220"/>
    <mergeCell ref="D221:K221"/>
    <mergeCell ref="D222:K222"/>
    <mergeCell ref="D223:K223"/>
    <mergeCell ref="D212:K212"/>
    <mergeCell ref="D213:K213"/>
    <mergeCell ref="D214:K214"/>
    <mergeCell ref="D215:K215"/>
    <mergeCell ref="C216:K216"/>
    <mergeCell ref="D217:K217"/>
    <mergeCell ref="C206:K206"/>
    <mergeCell ref="D207:K207"/>
    <mergeCell ref="C208:K208"/>
    <mergeCell ref="D209:K209"/>
    <mergeCell ref="D210:K210"/>
    <mergeCell ref="C211:K211"/>
    <mergeCell ref="D200:K200"/>
    <mergeCell ref="D201:K201"/>
    <mergeCell ref="B203:K203"/>
    <mergeCell ref="C204:K204"/>
    <mergeCell ref="D205:K205"/>
    <mergeCell ref="D194:K194"/>
    <mergeCell ref="D195:K195"/>
    <mergeCell ref="D196:K196"/>
    <mergeCell ref="D197:K197"/>
    <mergeCell ref="C198:K198"/>
    <mergeCell ref="D199:K199"/>
    <mergeCell ref="D188:K188"/>
    <mergeCell ref="C189:K189"/>
    <mergeCell ref="D190:K190"/>
    <mergeCell ref="D191:K191"/>
    <mergeCell ref="C192:K192"/>
    <mergeCell ref="D193:K193"/>
    <mergeCell ref="C183:K183"/>
    <mergeCell ref="D184:K184"/>
    <mergeCell ref="D185:K185"/>
    <mergeCell ref="C186:K186"/>
    <mergeCell ref="D187:K187"/>
    <mergeCell ref="C179:K179"/>
    <mergeCell ref="D180:K180"/>
    <mergeCell ref="D181:K181"/>
    <mergeCell ref="D182:K182"/>
    <mergeCell ref="D172:K172"/>
    <mergeCell ref="D173:K173"/>
    <mergeCell ref="D174:K174"/>
    <mergeCell ref="D175:K175"/>
    <mergeCell ref="D176:K176"/>
    <mergeCell ref="B178:K178"/>
    <mergeCell ref="D166:K166"/>
    <mergeCell ref="C167:K167"/>
    <mergeCell ref="D168:K168"/>
    <mergeCell ref="D169:K169"/>
    <mergeCell ref="D170:K170"/>
    <mergeCell ref="C171:K171"/>
    <mergeCell ref="C160:K160"/>
    <mergeCell ref="D161:K161"/>
    <mergeCell ref="D162:K162"/>
    <mergeCell ref="C163:K163"/>
    <mergeCell ref="D164:K164"/>
    <mergeCell ref="D165:K165"/>
    <mergeCell ref="C154:K154"/>
    <mergeCell ref="D155:K155"/>
    <mergeCell ref="C156:K156"/>
    <mergeCell ref="D157:K157"/>
    <mergeCell ref="D158:K158"/>
    <mergeCell ref="D159:K159"/>
    <mergeCell ref="D148:K148"/>
    <mergeCell ref="C149:K149"/>
    <mergeCell ref="D150:K150"/>
    <mergeCell ref="D151:K151"/>
    <mergeCell ref="D152:K152"/>
    <mergeCell ref="D153:K153"/>
    <mergeCell ref="D142:K142"/>
    <mergeCell ref="D143:K143"/>
    <mergeCell ref="D144:K144"/>
    <mergeCell ref="D145:K145"/>
    <mergeCell ref="D146:K146"/>
    <mergeCell ref="D147:K147"/>
    <mergeCell ref="C136:K136"/>
    <mergeCell ref="D137:K137"/>
    <mergeCell ref="D138:K138"/>
    <mergeCell ref="D139:K139"/>
    <mergeCell ref="D140:K140"/>
    <mergeCell ref="C141:K141"/>
    <mergeCell ref="C130:K130"/>
    <mergeCell ref="D131:K131"/>
    <mergeCell ref="D132:K132"/>
    <mergeCell ref="C133:K133"/>
    <mergeCell ref="D134:K134"/>
    <mergeCell ref="D135:K135"/>
    <mergeCell ref="D124:K124"/>
    <mergeCell ref="C125:K125"/>
    <mergeCell ref="D126:K126"/>
    <mergeCell ref="D127:K127"/>
    <mergeCell ref="D128:K128"/>
    <mergeCell ref="D129:K129"/>
    <mergeCell ref="D119:K119"/>
    <mergeCell ref="C120:K120"/>
    <mergeCell ref="D121:K121"/>
    <mergeCell ref="D122:K122"/>
    <mergeCell ref="D123:K123"/>
    <mergeCell ref="B112:K112"/>
    <mergeCell ref="C113:K113"/>
    <mergeCell ref="D114:K114"/>
    <mergeCell ref="D115:K115"/>
    <mergeCell ref="D116:K116"/>
    <mergeCell ref="C117:K117"/>
    <mergeCell ref="C109:K109"/>
    <mergeCell ref="D110:K110"/>
    <mergeCell ref="D103:K103"/>
    <mergeCell ref="D104:K104"/>
    <mergeCell ref="C105:K105"/>
    <mergeCell ref="D106:K106"/>
    <mergeCell ref="D107:K107"/>
    <mergeCell ref="D108:K108"/>
    <mergeCell ref="D118:K118"/>
    <mergeCell ref="D97:K97"/>
    <mergeCell ref="C98:K98"/>
    <mergeCell ref="D99:K99"/>
    <mergeCell ref="D100:K100"/>
    <mergeCell ref="D101:K101"/>
    <mergeCell ref="C102:K102"/>
    <mergeCell ref="D91:K91"/>
    <mergeCell ref="C92:K92"/>
    <mergeCell ref="D93:K93"/>
    <mergeCell ref="D94:K94"/>
    <mergeCell ref="D95:K95"/>
    <mergeCell ref="D96:K96"/>
    <mergeCell ref="D85:K85"/>
    <mergeCell ref="C86:K86"/>
    <mergeCell ref="D87:K87"/>
    <mergeCell ref="D88:K88"/>
    <mergeCell ref="D89:K89"/>
    <mergeCell ref="D90:K90"/>
    <mergeCell ref="C78:K78"/>
    <mergeCell ref="D79:K79"/>
    <mergeCell ref="D80:K80"/>
    <mergeCell ref="D81:K81"/>
    <mergeCell ref="D82:K82"/>
    <mergeCell ref="D83:K83"/>
    <mergeCell ref="D84:K84"/>
    <mergeCell ref="D71:K71"/>
    <mergeCell ref="B73:K73"/>
    <mergeCell ref="C74:K74"/>
    <mergeCell ref="D75:K75"/>
    <mergeCell ref="D76:K76"/>
    <mergeCell ref="D77:K77"/>
    <mergeCell ref="D65:K65"/>
    <mergeCell ref="C66:K66"/>
    <mergeCell ref="D67:K67"/>
    <mergeCell ref="D68:K68"/>
    <mergeCell ref="D69:K69"/>
    <mergeCell ref="D70:K70"/>
    <mergeCell ref="D60:K60"/>
    <mergeCell ref="D61:K61"/>
    <mergeCell ref="C62:K62"/>
    <mergeCell ref="D63:K63"/>
    <mergeCell ref="D64:K64"/>
    <mergeCell ref="D54:K54"/>
    <mergeCell ref="D55:K55"/>
    <mergeCell ref="C56:K56"/>
    <mergeCell ref="D57:K57"/>
    <mergeCell ref="D58:K58"/>
    <mergeCell ref="D59:K59"/>
    <mergeCell ref="C48:K48"/>
    <mergeCell ref="D49:K49"/>
    <mergeCell ref="D50:K50"/>
    <mergeCell ref="D51:K51"/>
    <mergeCell ref="C52:K52"/>
    <mergeCell ref="D53:K53"/>
    <mergeCell ref="D41:K41"/>
    <mergeCell ref="D42:K42"/>
    <mergeCell ref="D43:K43"/>
    <mergeCell ref="D44:K44"/>
    <mergeCell ref="D45:K45"/>
    <mergeCell ref="D46:K46"/>
    <mergeCell ref="D47:K47"/>
    <mergeCell ref="C39:K39"/>
    <mergeCell ref="D40:K40"/>
    <mergeCell ref="C21:K21"/>
    <mergeCell ref="D22:K22"/>
    <mergeCell ref="C24:K24"/>
    <mergeCell ref="D25:K25"/>
    <mergeCell ref="D26:K26"/>
    <mergeCell ref="D27:K27"/>
    <mergeCell ref="D32:K32"/>
    <mergeCell ref="C33:K33"/>
    <mergeCell ref="D34:K34"/>
    <mergeCell ref="D35:K35"/>
    <mergeCell ref="D36:K36"/>
    <mergeCell ref="D243:K243"/>
    <mergeCell ref="B2:P2"/>
    <mergeCell ref="B3:P3"/>
    <mergeCell ref="B5:K5"/>
    <mergeCell ref="B6:K6"/>
    <mergeCell ref="C7:K7"/>
    <mergeCell ref="D8:K8"/>
    <mergeCell ref="D12:K12"/>
    <mergeCell ref="D23:K23"/>
    <mergeCell ref="D28:K28"/>
    <mergeCell ref="C15:K15"/>
    <mergeCell ref="D16:K16"/>
    <mergeCell ref="D17:K17"/>
    <mergeCell ref="D18:K18"/>
    <mergeCell ref="D19:K19"/>
    <mergeCell ref="D20:K20"/>
    <mergeCell ref="D9:K9"/>
    <mergeCell ref="C10:K10"/>
    <mergeCell ref="D11:K11"/>
    <mergeCell ref="B14:K14"/>
    <mergeCell ref="C29:K29"/>
    <mergeCell ref="D30:K30"/>
    <mergeCell ref="D31:K31"/>
    <mergeCell ref="B38:K38"/>
  </mergeCells>
  <conditionalFormatting sqref="O6">
    <cfRule type="containsText" dxfId="273" priority="483" operator="containsText" text="Pending…">
      <formula>NOT(ISERROR(SEARCH("Pending…",O6)))</formula>
    </cfRule>
    <cfRule type="containsText" dxfId="272" priority="484" operator="containsText" text="Complete">
      <formula>NOT(ISERROR(SEARCH("Complete",O6)))</formula>
    </cfRule>
  </conditionalFormatting>
  <conditionalFormatting sqref="P14:P36 P48:P71">
    <cfRule type="containsText" dxfId="271" priority="474" operator="containsText" text="Bad">
      <formula>NOT(ISERROR(SEARCH("Bad",P14)))</formula>
    </cfRule>
  </conditionalFormatting>
  <conditionalFormatting sqref="P14:P36 P48:P71">
    <cfRule type="containsText" dxfId="270" priority="473" operator="containsText" text="Average">
      <formula>NOT(ISERROR(SEARCH("Average",P14)))</formula>
    </cfRule>
  </conditionalFormatting>
  <conditionalFormatting sqref="P14:P36 P48:P71">
    <cfRule type="containsText" dxfId="269" priority="471" operator="containsText" text="Excellent">
      <formula>NOT(ISERROR(SEARCH("Excellent",P14)))</formula>
    </cfRule>
    <cfRule type="containsText" dxfId="268" priority="472" operator="containsText" text="Good">
      <formula>NOT(ISERROR(SEARCH("Good",P14)))</formula>
    </cfRule>
  </conditionalFormatting>
  <conditionalFormatting sqref="O39">
    <cfRule type="containsText" dxfId="267" priority="465" operator="containsText" text="Pending…">
      <formula>NOT(ISERROR(SEARCH("Pending…",O39)))</formula>
    </cfRule>
    <cfRule type="containsText" dxfId="266" priority="466" operator="containsText" text="Complete">
      <formula>NOT(ISERROR(SEARCH("Complete",O39)))</formula>
    </cfRule>
  </conditionalFormatting>
  <conditionalFormatting sqref="O38">
    <cfRule type="containsText" dxfId="265" priority="463" operator="containsText" text="Pending…">
      <formula>NOT(ISERROR(SEARCH("Pending…",O38)))</formula>
    </cfRule>
    <cfRule type="containsText" dxfId="264" priority="464" operator="containsText" text="Complete">
      <formula>NOT(ISERROR(SEARCH("Complete",O38)))</formula>
    </cfRule>
  </conditionalFormatting>
  <conditionalFormatting sqref="O79:O83 O85">
    <cfRule type="containsText" dxfId="263" priority="427" operator="containsText" text="Pending…">
      <formula>NOT(ISERROR(SEARCH("Pending…",O79)))</formula>
    </cfRule>
    <cfRule type="containsText" dxfId="262" priority="428" operator="containsText" text="Complete">
      <formula>NOT(ISERROR(SEARCH("Complete",O79)))</formula>
    </cfRule>
  </conditionalFormatting>
  <conditionalFormatting sqref="O48">
    <cfRule type="containsText" dxfId="261" priority="453" operator="containsText" text="Pending…">
      <formula>NOT(ISERROR(SEARCH("Pending…",O48)))</formula>
    </cfRule>
    <cfRule type="containsText" dxfId="260" priority="454" operator="containsText" text="Complete">
      <formula>NOT(ISERROR(SEARCH("Complete",O48)))</formula>
    </cfRule>
  </conditionalFormatting>
  <conditionalFormatting sqref="O52">
    <cfRule type="containsText" dxfId="259" priority="449" operator="containsText" text="Pending…">
      <formula>NOT(ISERROR(SEARCH("Pending…",O52)))</formula>
    </cfRule>
    <cfRule type="containsText" dxfId="258" priority="450" operator="containsText" text="Complete">
      <formula>NOT(ISERROR(SEARCH("Complete",O52)))</formula>
    </cfRule>
  </conditionalFormatting>
  <conditionalFormatting sqref="O56">
    <cfRule type="containsText" dxfId="257" priority="445" operator="containsText" text="Pending…">
      <formula>NOT(ISERROR(SEARCH("Pending…",O56)))</formula>
    </cfRule>
    <cfRule type="containsText" dxfId="256" priority="446" operator="containsText" text="Complete">
      <formula>NOT(ISERROR(SEARCH("Complete",O56)))</formula>
    </cfRule>
  </conditionalFormatting>
  <conditionalFormatting sqref="O62">
    <cfRule type="containsText" dxfId="255" priority="441" operator="containsText" text="Pending…">
      <formula>NOT(ISERROR(SEARCH("Pending…",O62)))</formula>
    </cfRule>
    <cfRule type="containsText" dxfId="254" priority="442" operator="containsText" text="Complete">
      <formula>NOT(ISERROR(SEARCH("Complete",O62)))</formula>
    </cfRule>
  </conditionalFormatting>
  <conditionalFormatting sqref="O66">
    <cfRule type="containsText" dxfId="253" priority="437" operator="containsText" text="Pending…">
      <formula>NOT(ISERROR(SEARCH("Pending…",O66)))</formula>
    </cfRule>
    <cfRule type="containsText" dxfId="252" priority="438" operator="containsText" text="Complete">
      <formula>NOT(ISERROR(SEARCH("Complete",O66)))</formula>
    </cfRule>
  </conditionalFormatting>
  <conditionalFormatting sqref="O75:O77">
    <cfRule type="containsText" dxfId="251" priority="435" operator="containsText" text="Pending…">
      <formula>NOT(ISERROR(SEARCH("Pending…",O75)))</formula>
    </cfRule>
    <cfRule type="containsText" dxfId="250" priority="436" operator="containsText" text="Complete">
      <formula>NOT(ISERROR(SEARCH("Complete",O75)))</formula>
    </cfRule>
  </conditionalFormatting>
  <conditionalFormatting sqref="O74">
    <cfRule type="containsText" dxfId="249" priority="429" operator="containsText" text="Pending…">
      <formula>NOT(ISERROR(SEARCH("Pending…",O74)))</formula>
    </cfRule>
    <cfRule type="containsText" dxfId="248" priority="430" operator="containsText" text="Complete">
      <formula>NOT(ISERROR(SEARCH("Complete",O74)))</formula>
    </cfRule>
  </conditionalFormatting>
  <conditionalFormatting sqref="O78">
    <cfRule type="containsText" dxfId="247" priority="425" operator="containsText" text="Pending…">
      <formula>NOT(ISERROR(SEARCH("Pending…",O78)))</formula>
    </cfRule>
    <cfRule type="containsText" dxfId="246" priority="426" operator="containsText" text="Complete">
      <formula>NOT(ISERROR(SEARCH("Complete",O78)))</formula>
    </cfRule>
  </conditionalFormatting>
  <conditionalFormatting sqref="O87:O91">
    <cfRule type="containsText" dxfId="245" priority="423" operator="containsText" text="Pending…">
      <formula>NOT(ISERROR(SEARCH("Pending…",O87)))</formula>
    </cfRule>
    <cfRule type="containsText" dxfId="244" priority="424" operator="containsText" text="Complete">
      <formula>NOT(ISERROR(SEARCH("Complete",O87)))</formula>
    </cfRule>
  </conditionalFormatting>
  <conditionalFormatting sqref="O86">
    <cfRule type="containsText" dxfId="243" priority="421" operator="containsText" text="Pending…">
      <formula>NOT(ISERROR(SEARCH("Pending…",O86)))</formula>
    </cfRule>
    <cfRule type="containsText" dxfId="242" priority="422" operator="containsText" text="Complete">
      <formula>NOT(ISERROR(SEARCH("Complete",O86)))</formula>
    </cfRule>
  </conditionalFormatting>
  <conditionalFormatting sqref="O92">
    <cfRule type="containsText" dxfId="241" priority="417" operator="containsText" text="Pending…">
      <formula>NOT(ISERROR(SEARCH("Pending…",O92)))</formula>
    </cfRule>
    <cfRule type="containsText" dxfId="240" priority="418" operator="containsText" text="Complete">
      <formula>NOT(ISERROR(SEARCH("Complete",O92)))</formula>
    </cfRule>
  </conditionalFormatting>
  <conditionalFormatting sqref="O98">
    <cfRule type="containsText" dxfId="239" priority="413" operator="containsText" text="Pending…">
      <formula>NOT(ISERROR(SEARCH("Pending…",O98)))</formula>
    </cfRule>
    <cfRule type="containsText" dxfId="238" priority="414" operator="containsText" text="Complete">
      <formula>NOT(ISERROR(SEARCH("Complete",O98)))</formula>
    </cfRule>
  </conditionalFormatting>
  <conditionalFormatting sqref="O102">
    <cfRule type="containsText" dxfId="237" priority="409" operator="containsText" text="Pending…">
      <formula>NOT(ISERROR(SEARCH("Pending…",O102)))</formula>
    </cfRule>
    <cfRule type="containsText" dxfId="236" priority="410" operator="containsText" text="Complete">
      <formula>NOT(ISERROR(SEARCH("Complete",O102)))</formula>
    </cfRule>
  </conditionalFormatting>
  <conditionalFormatting sqref="O105">
    <cfRule type="containsText" dxfId="235" priority="405" operator="containsText" text="Pending…">
      <formula>NOT(ISERROR(SEARCH("Pending…",O105)))</formula>
    </cfRule>
    <cfRule type="containsText" dxfId="234" priority="406" operator="containsText" text="Complete">
      <formula>NOT(ISERROR(SEARCH("Complete",O105)))</formula>
    </cfRule>
  </conditionalFormatting>
  <conditionalFormatting sqref="O109">
    <cfRule type="containsText" dxfId="233" priority="401" operator="containsText" text="Pending…">
      <formula>NOT(ISERROR(SEARCH("Pending…",O109)))</formula>
    </cfRule>
    <cfRule type="containsText" dxfId="232" priority="402" operator="containsText" text="Complete">
      <formula>NOT(ISERROR(SEARCH("Complete",O109)))</formula>
    </cfRule>
  </conditionalFormatting>
  <conditionalFormatting sqref="O73">
    <cfRule type="containsText" dxfId="231" priority="395" operator="containsText" text="Pending…">
      <formula>NOT(ISERROR(SEARCH("Pending…",O73)))</formula>
    </cfRule>
    <cfRule type="containsText" dxfId="230" priority="396" operator="containsText" text="Complete">
      <formula>NOT(ISERROR(SEARCH("Complete",O73)))</formula>
    </cfRule>
  </conditionalFormatting>
  <conditionalFormatting sqref="O114:O116">
    <cfRule type="containsText" dxfId="229" priority="393" operator="containsText" text="Pending…">
      <formula>NOT(ISERROR(SEARCH("Pending…",O114)))</formula>
    </cfRule>
    <cfRule type="containsText" dxfId="228" priority="394" operator="containsText" text="Complete">
      <formula>NOT(ISERROR(SEARCH("Complete",O114)))</formula>
    </cfRule>
  </conditionalFormatting>
  <conditionalFormatting sqref="O113">
    <cfRule type="containsText" dxfId="227" priority="383" operator="containsText" text="Pending…">
      <formula>NOT(ISERROR(SEARCH("Pending…",O113)))</formula>
    </cfRule>
    <cfRule type="containsText" dxfId="226" priority="384" operator="containsText" text="Complete">
      <formula>NOT(ISERROR(SEARCH("Complete",O113)))</formula>
    </cfRule>
  </conditionalFormatting>
  <conditionalFormatting sqref="O117">
    <cfRule type="containsText" dxfId="225" priority="379" operator="containsText" text="Pending…">
      <formula>NOT(ISERROR(SEARCH("Pending…",O117)))</formula>
    </cfRule>
    <cfRule type="containsText" dxfId="224" priority="380" operator="containsText" text="Complete">
      <formula>NOT(ISERROR(SEARCH("Complete",O117)))</formula>
    </cfRule>
  </conditionalFormatting>
  <conditionalFormatting sqref="O120">
    <cfRule type="containsText" dxfId="223" priority="375" operator="containsText" text="Pending…">
      <formula>NOT(ISERROR(SEARCH("Pending…",O120)))</formula>
    </cfRule>
    <cfRule type="containsText" dxfId="222" priority="376" operator="containsText" text="Complete">
      <formula>NOT(ISERROR(SEARCH("Complete",O120)))</formula>
    </cfRule>
  </conditionalFormatting>
  <conditionalFormatting sqref="O125">
    <cfRule type="containsText" dxfId="221" priority="371" operator="containsText" text="Pending…">
      <formula>NOT(ISERROR(SEARCH("Pending…",O125)))</formula>
    </cfRule>
    <cfRule type="containsText" dxfId="220" priority="372" operator="containsText" text="Complete">
      <formula>NOT(ISERROR(SEARCH("Complete",O125)))</formula>
    </cfRule>
  </conditionalFormatting>
  <conditionalFormatting sqref="O130">
    <cfRule type="containsText" dxfId="219" priority="367" operator="containsText" text="Pending…">
      <formula>NOT(ISERROR(SEARCH("Pending…",O130)))</formula>
    </cfRule>
    <cfRule type="containsText" dxfId="218" priority="368" operator="containsText" text="Complete">
      <formula>NOT(ISERROR(SEARCH("Complete",O130)))</formula>
    </cfRule>
  </conditionalFormatting>
  <conditionalFormatting sqref="O133">
    <cfRule type="containsText" dxfId="217" priority="363" operator="containsText" text="Pending…">
      <formula>NOT(ISERROR(SEARCH("Pending…",O133)))</formula>
    </cfRule>
    <cfRule type="containsText" dxfId="216" priority="364" operator="containsText" text="Complete">
      <formula>NOT(ISERROR(SEARCH("Complete",O133)))</formula>
    </cfRule>
  </conditionalFormatting>
  <conditionalFormatting sqref="O136">
    <cfRule type="containsText" dxfId="215" priority="359" operator="containsText" text="Pending…">
      <formula>NOT(ISERROR(SEARCH("Pending…",O136)))</formula>
    </cfRule>
    <cfRule type="containsText" dxfId="214" priority="360" operator="containsText" text="Complete">
      <formula>NOT(ISERROR(SEARCH("Complete",O136)))</formula>
    </cfRule>
  </conditionalFormatting>
  <conditionalFormatting sqref="O141">
    <cfRule type="containsText" dxfId="213" priority="355" operator="containsText" text="Pending…">
      <formula>NOT(ISERROR(SEARCH("Pending…",O141)))</formula>
    </cfRule>
    <cfRule type="containsText" dxfId="212" priority="356" operator="containsText" text="Complete">
      <formula>NOT(ISERROR(SEARCH("Complete",O141)))</formula>
    </cfRule>
  </conditionalFormatting>
  <conditionalFormatting sqref="O149">
    <cfRule type="containsText" dxfId="211" priority="351" operator="containsText" text="Pending…">
      <formula>NOT(ISERROR(SEARCH("Pending…",O149)))</formula>
    </cfRule>
    <cfRule type="containsText" dxfId="210" priority="352" operator="containsText" text="Complete">
      <formula>NOT(ISERROR(SEARCH("Complete",O149)))</formula>
    </cfRule>
  </conditionalFormatting>
  <conditionalFormatting sqref="O154">
    <cfRule type="containsText" dxfId="209" priority="347" operator="containsText" text="Pending…">
      <formula>NOT(ISERROR(SEARCH("Pending…",O154)))</formula>
    </cfRule>
    <cfRule type="containsText" dxfId="208" priority="348" operator="containsText" text="Complete">
      <formula>NOT(ISERROR(SEARCH("Complete",O154)))</formula>
    </cfRule>
  </conditionalFormatting>
  <conditionalFormatting sqref="O156">
    <cfRule type="containsText" dxfId="207" priority="343" operator="containsText" text="Pending…">
      <formula>NOT(ISERROR(SEARCH("Pending…",O156)))</formula>
    </cfRule>
    <cfRule type="containsText" dxfId="206" priority="344" operator="containsText" text="Complete">
      <formula>NOT(ISERROR(SEARCH("Complete",O156)))</formula>
    </cfRule>
  </conditionalFormatting>
  <conditionalFormatting sqref="O160">
    <cfRule type="containsText" dxfId="205" priority="339" operator="containsText" text="Pending…">
      <formula>NOT(ISERROR(SEARCH("Pending…",O160)))</formula>
    </cfRule>
    <cfRule type="containsText" dxfId="204" priority="340" operator="containsText" text="Complete">
      <formula>NOT(ISERROR(SEARCH("Complete",O160)))</formula>
    </cfRule>
  </conditionalFormatting>
  <conditionalFormatting sqref="O163">
    <cfRule type="containsText" dxfId="203" priority="335" operator="containsText" text="Pending…">
      <formula>NOT(ISERROR(SEARCH("Pending…",O163)))</formula>
    </cfRule>
    <cfRule type="containsText" dxfId="202" priority="336" operator="containsText" text="Complete">
      <formula>NOT(ISERROR(SEARCH("Complete",O163)))</formula>
    </cfRule>
  </conditionalFormatting>
  <conditionalFormatting sqref="O167">
    <cfRule type="containsText" dxfId="201" priority="331" operator="containsText" text="Pending…">
      <formula>NOT(ISERROR(SEARCH("Pending…",O167)))</formula>
    </cfRule>
    <cfRule type="containsText" dxfId="200" priority="332" operator="containsText" text="Complete">
      <formula>NOT(ISERROR(SEARCH("Complete",O167)))</formula>
    </cfRule>
  </conditionalFormatting>
  <conditionalFormatting sqref="O171">
    <cfRule type="containsText" dxfId="199" priority="327" operator="containsText" text="Pending…">
      <formula>NOT(ISERROR(SEARCH("Pending…",O171)))</formula>
    </cfRule>
    <cfRule type="containsText" dxfId="198" priority="328" operator="containsText" text="Complete">
      <formula>NOT(ISERROR(SEARCH("Complete",O171)))</formula>
    </cfRule>
  </conditionalFormatting>
  <conditionalFormatting sqref="O112">
    <cfRule type="containsText" dxfId="197" priority="325" operator="containsText" text="Pending…">
      <formula>NOT(ISERROR(SEARCH("Pending…",O112)))</formula>
    </cfRule>
    <cfRule type="containsText" dxfId="196" priority="326" operator="containsText" text="Complete">
      <formula>NOT(ISERROR(SEARCH("Complete",O112)))</formula>
    </cfRule>
  </conditionalFormatting>
  <conditionalFormatting sqref="O8:O9">
    <cfRule type="containsText" dxfId="195" priority="323" operator="containsText" text="Pending…">
      <formula>NOT(ISERROR(SEARCH("Pending…",O8)))</formula>
    </cfRule>
    <cfRule type="containsText" dxfId="194" priority="324" operator="containsText" text="Complete">
      <formula>NOT(ISERROR(SEARCH("Complete",O8)))</formula>
    </cfRule>
  </conditionalFormatting>
  <conditionalFormatting sqref="O7">
    <cfRule type="containsText" dxfId="193" priority="321" operator="containsText" text="Pending…">
      <formula>NOT(ISERROR(SEARCH("Pending…",O7)))</formula>
    </cfRule>
    <cfRule type="containsText" dxfId="192" priority="322" operator="containsText" text="Complete">
      <formula>NOT(ISERROR(SEARCH("Complete",O7)))</formula>
    </cfRule>
  </conditionalFormatting>
  <conditionalFormatting sqref="O24">
    <cfRule type="containsText" dxfId="191" priority="299" operator="containsText" text="Pending…">
      <formula>NOT(ISERROR(SEARCH("Pending…",O24)))</formula>
    </cfRule>
    <cfRule type="containsText" dxfId="190" priority="300" operator="containsText" text="Complete">
      <formula>NOT(ISERROR(SEARCH("Complete",O24)))</formula>
    </cfRule>
  </conditionalFormatting>
  <conditionalFormatting sqref="O10">
    <cfRule type="containsText" dxfId="189" priority="317" operator="containsText" text="Pending…">
      <formula>NOT(ISERROR(SEARCH("Pending…",O10)))</formula>
    </cfRule>
    <cfRule type="containsText" dxfId="188" priority="318" operator="containsText" text="Complete">
      <formula>NOT(ISERROR(SEARCH("Complete",O10)))</formula>
    </cfRule>
  </conditionalFormatting>
  <conditionalFormatting sqref="O21">
    <cfRule type="containsText" dxfId="187" priority="301" operator="containsText" text="Pending…">
      <formula>NOT(ISERROR(SEARCH("Pending…",O21)))</formula>
    </cfRule>
    <cfRule type="containsText" dxfId="186" priority="302" operator="containsText" text="Complete">
      <formula>NOT(ISERROR(SEARCH("Complete",O21)))</formula>
    </cfRule>
  </conditionalFormatting>
  <conditionalFormatting sqref="O15">
    <cfRule type="containsText" dxfId="185" priority="309" operator="containsText" text="Pending…">
      <formula>NOT(ISERROR(SEARCH("Pending…",O15)))</formula>
    </cfRule>
    <cfRule type="containsText" dxfId="184" priority="310" operator="containsText" text="Complete">
      <formula>NOT(ISERROR(SEARCH("Complete",O15)))</formula>
    </cfRule>
  </conditionalFormatting>
  <conditionalFormatting sqref="O180:O182">
    <cfRule type="containsText" dxfId="183" priority="293" operator="containsText" text="Pending…">
      <formula>NOT(ISERROR(SEARCH("Pending…",O180)))</formula>
    </cfRule>
    <cfRule type="containsText" dxfId="182" priority="294" operator="containsText" text="Complete">
      <formula>NOT(ISERROR(SEARCH("Complete",O180)))</formula>
    </cfRule>
  </conditionalFormatting>
  <conditionalFormatting sqref="O29">
    <cfRule type="containsText" dxfId="181" priority="297" operator="containsText" text="Pending…">
      <formula>NOT(ISERROR(SEARCH("Pending…",O29)))</formula>
    </cfRule>
    <cfRule type="containsText" dxfId="180" priority="298" operator="containsText" text="Complete">
      <formula>NOT(ISERROR(SEARCH("Complete",O29)))</formula>
    </cfRule>
  </conditionalFormatting>
  <conditionalFormatting sqref="O179">
    <cfRule type="containsText" dxfId="179" priority="291" operator="containsText" text="Pending…">
      <formula>NOT(ISERROR(SEARCH("Pending…",O179)))</formula>
    </cfRule>
    <cfRule type="containsText" dxfId="178" priority="292" operator="containsText" text="Complete">
      <formula>NOT(ISERROR(SEARCH("Complete",O179)))</formula>
    </cfRule>
  </conditionalFormatting>
  <conditionalFormatting sqref="O14">
    <cfRule type="containsText" dxfId="177" priority="295" operator="containsText" text="Pending…">
      <formula>NOT(ISERROR(SEARCH("Pending…",O14)))</formula>
    </cfRule>
    <cfRule type="containsText" dxfId="176" priority="296" operator="containsText" text="Complete">
      <formula>NOT(ISERROR(SEARCH("Complete",O14)))</formula>
    </cfRule>
  </conditionalFormatting>
  <conditionalFormatting sqref="O235">
    <cfRule type="containsText" dxfId="175" priority="231" operator="containsText" text="Pending…">
      <formula>NOT(ISERROR(SEARCH("Pending…",O235)))</formula>
    </cfRule>
    <cfRule type="containsText" dxfId="174" priority="232" operator="containsText" text="Complete">
      <formula>NOT(ISERROR(SEARCH("Complete",O235)))</formula>
    </cfRule>
  </conditionalFormatting>
  <conditionalFormatting sqref="O237">
    <cfRule type="containsText" dxfId="173" priority="227" operator="containsText" text="Pending…">
      <formula>NOT(ISERROR(SEARCH("Pending…",O237)))</formula>
    </cfRule>
    <cfRule type="containsText" dxfId="172" priority="228" operator="containsText" text="Complete">
      <formula>NOT(ISERROR(SEARCH("Complete",O237)))</formula>
    </cfRule>
  </conditionalFormatting>
  <conditionalFormatting sqref="O239">
    <cfRule type="containsText" dxfId="171" priority="223" operator="containsText" text="Pending…">
      <formula>NOT(ISERROR(SEARCH("Pending…",O239)))</formula>
    </cfRule>
    <cfRule type="containsText" dxfId="170" priority="224" operator="containsText" text="Complete">
      <formula>NOT(ISERROR(SEARCH("Complete",O239)))</formula>
    </cfRule>
  </conditionalFormatting>
  <conditionalFormatting sqref="O241">
    <cfRule type="containsText" dxfId="169" priority="219" operator="containsText" text="Pending…">
      <formula>NOT(ISERROR(SEARCH("Pending…",O241)))</formula>
    </cfRule>
    <cfRule type="containsText" dxfId="168" priority="220" operator="containsText" text="Complete">
      <formula>NOT(ISERROR(SEARCH("Complete",O241)))</formula>
    </cfRule>
  </conditionalFormatting>
  <conditionalFormatting sqref="O234">
    <cfRule type="containsText" dxfId="167" priority="217" operator="containsText" text="Pending…">
      <formula>NOT(ISERROR(SEARCH("Pending…",O234)))</formula>
    </cfRule>
    <cfRule type="containsText" dxfId="166" priority="218" operator="containsText" text="Complete">
      <formula>NOT(ISERROR(SEARCH("Complete",O234)))</formula>
    </cfRule>
  </conditionalFormatting>
  <conditionalFormatting sqref="O16:O20">
    <cfRule type="containsText" dxfId="165" priority="207" operator="containsText" text="Pending…">
      <formula>NOT(ISERROR(SEARCH("Pending…",O16)))</formula>
    </cfRule>
    <cfRule type="containsText" dxfId="164" priority="208" operator="containsText" text="Complete">
      <formula>NOT(ISERROR(SEARCH("Complete",O16)))</formula>
    </cfRule>
  </conditionalFormatting>
  <conditionalFormatting sqref="O11:O12">
    <cfRule type="containsText" dxfId="163" priority="209" operator="containsText" text="Pending…">
      <formula>NOT(ISERROR(SEARCH("Pending…",O11)))</formula>
    </cfRule>
    <cfRule type="containsText" dxfId="162" priority="210" operator="containsText" text="Complete">
      <formula>NOT(ISERROR(SEARCH("Complete",O11)))</formula>
    </cfRule>
  </conditionalFormatting>
  <conditionalFormatting sqref="O22:O23">
    <cfRule type="containsText" dxfId="161" priority="199" operator="containsText" text="Pending…">
      <formula>NOT(ISERROR(SEARCH("Pending…",O22)))</formula>
    </cfRule>
    <cfRule type="containsText" dxfId="160" priority="200" operator="containsText" text="Complete">
      <formula>NOT(ISERROR(SEARCH("Complete",O22)))</formula>
    </cfRule>
  </conditionalFormatting>
  <conditionalFormatting sqref="O25:O28">
    <cfRule type="containsText" dxfId="159" priority="191" operator="containsText" text="Pending…">
      <formula>NOT(ISERROR(SEARCH("Pending…",O25)))</formula>
    </cfRule>
    <cfRule type="containsText" dxfId="158" priority="192" operator="containsText" text="Complete">
      <formula>NOT(ISERROR(SEARCH("Complete",O25)))</formula>
    </cfRule>
  </conditionalFormatting>
  <conditionalFormatting sqref="O30:O32">
    <cfRule type="containsText" dxfId="157" priority="183" operator="containsText" text="Pending…">
      <formula>NOT(ISERROR(SEARCH("Pending…",O30)))</formula>
    </cfRule>
    <cfRule type="containsText" dxfId="156" priority="184" operator="containsText" text="Complete">
      <formula>NOT(ISERROR(SEARCH("Complete",O30)))</formula>
    </cfRule>
  </conditionalFormatting>
  <conditionalFormatting sqref="O34:O36">
    <cfRule type="containsText" dxfId="155" priority="167" operator="containsText" text="Pending…">
      <formula>NOT(ISERROR(SEARCH("Pending…",O34)))</formula>
    </cfRule>
    <cfRule type="containsText" dxfId="154" priority="168" operator="containsText" text="Complete">
      <formula>NOT(ISERROR(SEARCH("Complete",O34)))</formula>
    </cfRule>
  </conditionalFormatting>
  <conditionalFormatting sqref="O33">
    <cfRule type="containsText" dxfId="153" priority="177" operator="containsText" text="Pending…">
      <formula>NOT(ISERROR(SEARCH("Pending…",O33)))</formula>
    </cfRule>
    <cfRule type="containsText" dxfId="152" priority="178" operator="containsText" text="Complete">
      <formula>NOT(ISERROR(SEARCH("Complete",O33)))</formula>
    </cfRule>
  </conditionalFormatting>
  <conditionalFormatting sqref="O242:O243 O240 O238 O236">
    <cfRule type="containsText" dxfId="151" priority="159" operator="containsText" text="Pending…">
      <formula>NOT(ISERROR(SEARCH("Pending…",O236)))</formula>
    </cfRule>
    <cfRule type="containsText" dxfId="150" priority="160" operator="containsText" text="Complete">
      <formula>NOT(ISERROR(SEARCH("Complete",O236)))</formula>
    </cfRule>
  </conditionalFormatting>
  <conditionalFormatting sqref="O184:O185">
    <cfRule type="containsText" dxfId="149" priority="157" operator="containsText" text="Pending…">
      <formula>NOT(ISERROR(SEARCH("Pending…",O184)))</formula>
    </cfRule>
    <cfRule type="containsText" dxfId="148" priority="158" operator="containsText" text="Complete">
      <formula>NOT(ISERROR(SEARCH("Complete",O184)))</formula>
    </cfRule>
  </conditionalFormatting>
  <conditionalFormatting sqref="O183">
    <cfRule type="containsText" dxfId="147" priority="155" operator="containsText" text="Pending…">
      <formula>NOT(ISERROR(SEARCH("Pending…",O183)))</formula>
    </cfRule>
    <cfRule type="containsText" dxfId="146" priority="156" operator="containsText" text="Complete">
      <formula>NOT(ISERROR(SEARCH("Complete",O183)))</formula>
    </cfRule>
  </conditionalFormatting>
  <conditionalFormatting sqref="O187:O188">
    <cfRule type="containsText" dxfId="145" priority="153" operator="containsText" text="Pending…">
      <formula>NOT(ISERROR(SEARCH("Pending…",O187)))</formula>
    </cfRule>
    <cfRule type="containsText" dxfId="144" priority="154" operator="containsText" text="Complete">
      <formula>NOT(ISERROR(SEARCH("Complete",O187)))</formula>
    </cfRule>
  </conditionalFormatting>
  <conditionalFormatting sqref="O186">
    <cfRule type="containsText" dxfId="143" priority="151" operator="containsText" text="Pending…">
      <formula>NOT(ISERROR(SEARCH("Pending…",O186)))</formula>
    </cfRule>
    <cfRule type="containsText" dxfId="142" priority="152" operator="containsText" text="Complete">
      <formula>NOT(ISERROR(SEARCH("Complete",O186)))</formula>
    </cfRule>
  </conditionalFormatting>
  <conditionalFormatting sqref="O190:O191">
    <cfRule type="containsText" dxfId="141" priority="149" operator="containsText" text="Pending…">
      <formula>NOT(ISERROR(SEARCH("Pending…",O190)))</formula>
    </cfRule>
    <cfRule type="containsText" dxfId="140" priority="150" operator="containsText" text="Complete">
      <formula>NOT(ISERROR(SEARCH("Complete",O190)))</formula>
    </cfRule>
  </conditionalFormatting>
  <conditionalFormatting sqref="O189">
    <cfRule type="containsText" dxfId="139" priority="147" operator="containsText" text="Pending…">
      <formula>NOT(ISERROR(SEARCH("Pending…",O189)))</formula>
    </cfRule>
    <cfRule type="containsText" dxfId="138" priority="148" operator="containsText" text="Complete">
      <formula>NOT(ISERROR(SEARCH("Complete",O189)))</formula>
    </cfRule>
  </conditionalFormatting>
  <conditionalFormatting sqref="O193:O197">
    <cfRule type="containsText" dxfId="137" priority="145" operator="containsText" text="Pending…">
      <formula>NOT(ISERROR(SEARCH("Pending…",O193)))</formula>
    </cfRule>
    <cfRule type="containsText" dxfId="136" priority="146" operator="containsText" text="Complete">
      <formula>NOT(ISERROR(SEARCH("Complete",O193)))</formula>
    </cfRule>
  </conditionalFormatting>
  <conditionalFormatting sqref="O192">
    <cfRule type="containsText" dxfId="135" priority="143" operator="containsText" text="Pending…">
      <formula>NOT(ISERROR(SEARCH("Pending…",O192)))</formula>
    </cfRule>
    <cfRule type="containsText" dxfId="134" priority="144" operator="containsText" text="Complete">
      <formula>NOT(ISERROR(SEARCH("Complete",O192)))</formula>
    </cfRule>
  </conditionalFormatting>
  <conditionalFormatting sqref="O199:O201">
    <cfRule type="containsText" dxfId="133" priority="141" operator="containsText" text="Pending…">
      <formula>NOT(ISERROR(SEARCH("Pending…",O199)))</formula>
    </cfRule>
    <cfRule type="containsText" dxfId="132" priority="142" operator="containsText" text="Complete">
      <formula>NOT(ISERROR(SEARCH("Complete",O199)))</formula>
    </cfRule>
  </conditionalFormatting>
  <conditionalFormatting sqref="O198">
    <cfRule type="containsText" dxfId="131" priority="139" operator="containsText" text="Pending…">
      <formula>NOT(ISERROR(SEARCH("Pending…",O198)))</formula>
    </cfRule>
    <cfRule type="containsText" dxfId="130" priority="140" operator="containsText" text="Complete">
      <formula>NOT(ISERROR(SEARCH("Complete",O198)))</formula>
    </cfRule>
  </conditionalFormatting>
  <conditionalFormatting sqref="O178">
    <cfRule type="containsText" dxfId="129" priority="137" operator="containsText" text="Pending…">
      <formula>NOT(ISERROR(SEARCH("Pending…",O178)))</formula>
    </cfRule>
    <cfRule type="containsText" dxfId="128" priority="138" operator="containsText" text="Complete">
      <formula>NOT(ISERROR(SEARCH("Complete",O178)))</formula>
    </cfRule>
  </conditionalFormatting>
  <conditionalFormatting sqref="O205">
    <cfRule type="containsText" dxfId="127" priority="135" operator="containsText" text="Pending…">
      <formula>NOT(ISERROR(SEARCH("Pending…",O205)))</formula>
    </cfRule>
    <cfRule type="containsText" dxfId="126" priority="136" operator="containsText" text="Complete">
      <formula>NOT(ISERROR(SEARCH("Complete",O205)))</formula>
    </cfRule>
  </conditionalFormatting>
  <conditionalFormatting sqref="O204">
    <cfRule type="containsText" dxfId="125" priority="133" operator="containsText" text="Pending…">
      <formula>NOT(ISERROR(SEARCH("Pending…",O204)))</formula>
    </cfRule>
    <cfRule type="containsText" dxfId="124" priority="134" operator="containsText" text="Complete">
      <formula>NOT(ISERROR(SEARCH("Complete",O204)))</formula>
    </cfRule>
  </conditionalFormatting>
  <conditionalFormatting sqref="O207">
    <cfRule type="containsText" dxfId="123" priority="131" operator="containsText" text="Pending…">
      <formula>NOT(ISERROR(SEARCH("Pending…",O207)))</formula>
    </cfRule>
    <cfRule type="containsText" dxfId="122" priority="132" operator="containsText" text="Complete">
      <formula>NOT(ISERROR(SEARCH("Complete",O207)))</formula>
    </cfRule>
  </conditionalFormatting>
  <conditionalFormatting sqref="O206">
    <cfRule type="containsText" dxfId="121" priority="129" operator="containsText" text="Pending…">
      <formula>NOT(ISERROR(SEARCH("Pending…",O206)))</formula>
    </cfRule>
    <cfRule type="containsText" dxfId="120" priority="130" operator="containsText" text="Complete">
      <formula>NOT(ISERROR(SEARCH("Complete",O206)))</formula>
    </cfRule>
  </conditionalFormatting>
  <conditionalFormatting sqref="O209:O210">
    <cfRule type="containsText" dxfId="119" priority="127" operator="containsText" text="Pending…">
      <formula>NOT(ISERROR(SEARCH("Pending…",O209)))</formula>
    </cfRule>
    <cfRule type="containsText" dxfId="118" priority="128" operator="containsText" text="Complete">
      <formula>NOT(ISERROR(SEARCH("Complete",O209)))</formula>
    </cfRule>
  </conditionalFormatting>
  <conditionalFormatting sqref="O208">
    <cfRule type="containsText" dxfId="117" priority="125" operator="containsText" text="Pending…">
      <formula>NOT(ISERROR(SEARCH("Pending…",O208)))</formula>
    </cfRule>
    <cfRule type="containsText" dxfId="116" priority="126" operator="containsText" text="Complete">
      <formula>NOT(ISERROR(SEARCH("Complete",O208)))</formula>
    </cfRule>
  </conditionalFormatting>
  <conditionalFormatting sqref="O212:O215">
    <cfRule type="containsText" dxfId="115" priority="123" operator="containsText" text="Pending…">
      <formula>NOT(ISERROR(SEARCH("Pending…",O212)))</formula>
    </cfRule>
    <cfRule type="containsText" dxfId="114" priority="124" operator="containsText" text="Complete">
      <formula>NOT(ISERROR(SEARCH("Complete",O212)))</formula>
    </cfRule>
  </conditionalFormatting>
  <conditionalFormatting sqref="O211">
    <cfRule type="containsText" dxfId="113" priority="121" operator="containsText" text="Pending…">
      <formula>NOT(ISERROR(SEARCH("Pending…",O211)))</formula>
    </cfRule>
    <cfRule type="containsText" dxfId="112" priority="122" operator="containsText" text="Complete">
      <formula>NOT(ISERROR(SEARCH("Complete",O211)))</formula>
    </cfRule>
  </conditionalFormatting>
  <conditionalFormatting sqref="O217:O219">
    <cfRule type="containsText" dxfId="111" priority="119" operator="containsText" text="Pending…">
      <formula>NOT(ISERROR(SEARCH("Pending…",O217)))</formula>
    </cfRule>
    <cfRule type="containsText" dxfId="110" priority="120" operator="containsText" text="Complete">
      <formula>NOT(ISERROR(SEARCH("Complete",O217)))</formula>
    </cfRule>
  </conditionalFormatting>
  <conditionalFormatting sqref="O216">
    <cfRule type="containsText" dxfId="109" priority="117" operator="containsText" text="Pending…">
      <formula>NOT(ISERROR(SEARCH("Pending…",O216)))</formula>
    </cfRule>
    <cfRule type="containsText" dxfId="108" priority="118" operator="containsText" text="Complete">
      <formula>NOT(ISERROR(SEARCH("Complete",O216)))</formula>
    </cfRule>
  </conditionalFormatting>
  <conditionalFormatting sqref="O221:O225">
    <cfRule type="containsText" dxfId="107" priority="115" operator="containsText" text="Pending…">
      <formula>NOT(ISERROR(SEARCH("Pending…",O221)))</formula>
    </cfRule>
    <cfRule type="containsText" dxfId="106" priority="116" operator="containsText" text="Complete">
      <formula>NOT(ISERROR(SEARCH("Complete",O221)))</formula>
    </cfRule>
  </conditionalFormatting>
  <conditionalFormatting sqref="O220">
    <cfRule type="containsText" dxfId="105" priority="113" operator="containsText" text="Pending…">
      <formula>NOT(ISERROR(SEARCH("Pending…",O220)))</formula>
    </cfRule>
    <cfRule type="containsText" dxfId="104" priority="114" operator="containsText" text="Complete">
      <formula>NOT(ISERROR(SEARCH("Complete",O220)))</formula>
    </cfRule>
  </conditionalFormatting>
  <conditionalFormatting sqref="O227:O229">
    <cfRule type="containsText" dxfId="103" priority="111" operator="containsText" text="Pending…">
      <formula>NOT(ISERROR(SEARCH("Pending…",O227)))</formula>
    </cfRule>
    <cfRule type="containsText" dxfId="102" priority="112" operator="containsText" text="Complete">
      <formula>NOT(ISERROR(SEARCH("Complete",O227)))</formula>
    </cfRule>
  </conditionalFormatting>
  <conditionalFormatting sqref="O226">
    <cfRule type="containsText" dxfId="101" priority="107" operator="containsText" text="Pending…">
      <formula>NOT(ISERROR(SEARCH("Pending…",O226)))</formula>
    </cfRule>
    <cfRule type="containsText" dxfId="100" priority="108" operator="containsText" text="Complete">
      <formula>NOT(ISERROR(SEARCH("Complete",O226)))</formula>
    </cfRule>
  </conditionalFormatting>
  <conditionalFormatting sqref="O231:O232">
    <cfRule type="containsText" dxfId="99" priority="105" operator="containsText" text="Pending…">
      <formula>NOT(ISERROR(SEARCH("Pending…",O231)))</formula>
    </cfRule>
    <cfRule type="containsText" dxfId="98" priority="106" operator="containsText" text="Complete">
      <formula>NOT(ISERROR(SEARCH("Complete",O231)))</formula>
    </cfRule>
  </conditionalFormatting>
  <conditionalFormatting sqref="O230">
    <cfRule type="containsText" dxfId="97" priority="103" operator="containsText" text="Pending…">
      <formula>NOT(ISERROR(SEARCH("Pending…",O230)))</formula>
    </cfRule>
    <cfRule type="containsText" dxfId="96" priority="104" operator="containsText" text="Complete">
      <formula>NOT(ISERROR(SEARCH("Complete",O230)))</formula>
    </cfRule>
  </conditionalFormatting>
  <conditionalFormatting sqref="O203">
    <cfRule type="containsText" dxfId="95" priority="101" operator="containsText" text="Pending…">
      <formula>NOT(ISERROR(SEARCH("Pending…",O203)))</formula>
    </cfRule>
    <cfRule type="containsText" dxfId="94" priority="102" operator="containsText" text="Complete">
      <formula>NOT(ISERROR(SEARCH("Complete",O203)))</formula>
    </cfRule>
  </conditionalFormatting>
  <conditionalFormatting sqref="P6:P12">
    <cfRule type="containsText" dxfId="93" priority="76" operator="containsText" text="Bad">
      <formula>NOT(ISERROR(SEARCH("Bad",P6)))</formula>
    </cfRule>
  </conditionalFormatting>
  <conditionalFormatting sqref="P6:P12">
    <cfRule type="containsText" dxfId="92" priority="75" operator="containsText" text="Average">
      <formula>NOT(ISERROR(SEARCH("Average",P6)))</formula>
    </cfRule>
  </conditionalFormatting>
  <conditionalFormatting sqref="P6:P12">
    <cfRule type="containsText" dxfId="91" priority="73" operator="containsText" text="Excellent">
      <formula>NOT(ISERROR(SEARCH("Excellent",P6)))</formula>
    </cfRule>
    <cfRule type="containsText" dxfId="90" priority="74" operator="containsText" text="Good">
      <formula>NOT(ISERROR(SEARCH("Good",P6)))</formula>
    </cfRule>
  </conditionalFormatting>
  <conditionalFormatting sqref="P234:P243 P203:P232 P178:P201 P112:P176 P73:P83 P38:P46 P85:P110">
    <cfRule type="containsText" dxfId="89" priority="72" operator="containsText" text="Bad">
      <formula>NOT(ISERROR(SEARCH("Bad",P38)))</formula>
    </cfRule>
  </conditionalFormatting>
  <conditionalFormatting sqref="P234:P243 P203:P232 P178:P201 P112:P176 P73:P83 P38:P46 P85:P110">
    <cfRule type="containsText" dxfId="88" priority="71" operator="containsText" text="Average">
      <formula>NOT(ISERROR(SEARCH("Average",P38)))</formula>
    </cfRule>
  </conditionalFormatting>
  <conditionalFormatting sqref="P234:P243 P203:P232 P178:P201 P112:P176 P73:P83 P38:P46 P85:P110">
    <cfRule type="containsText" dxfId="87" priority="69" operator="containsText" text="Excellent">
      <formula>NOT(ISERROR(SEARCH("Excellent",P38)))</formula>
    </cfRule>
    <cfRule type="containsText" dxfId="86" priority="70" operator="containsText" text="Good">
      <formula>NOT(ISERROR(SEARCH("Good",P38)))</formula>
    </cfRule>
  </conditionalFormatting>
  <conditionalFormatting sqref="O84">
    <cfRule type="containsText" dxfId="85" priority="67" operator="containsText" text="Pending…">
      <formula>NOT(ISERROR(SEARCH("Pending…",O84)))</formula>
    </cfRule>
    <cfRule type="containsText" dxfId="84" priority="68" operator="containsText" text="Complete">
      <formula>NOT(ISERROR(SEARCH("Complete",O84)))</formula>
    </cfRule>
  </conditionalFormatting>
  <conditionalFormatting sqref="P84">
    <cfRule type="containsText" dxfId="83" priority="66" operator="containsText" text="Bad">
      <formula>NOT(ISERROR(SEARCH("Bad",P84)))</formula>
    </cfRule>
  </conditionalFormatting>
  <conditionalFormatting sqref="P84">
    <cfRule type="containsText" dxfId="82" priority="65" operator="containsText" text="Average">
      <formula>NOT(ISERROR(SEARCH("Average",P84)))</formula>
    </cfRule>
  </conditionalFormatting>
  <conditionalFormatting sqref="P84">
    <cfRule type="containsText" dxfId="81" priority="63" operator="containsText" text="Excellent">
      <formula>NOT(ISERROR(SEARCH("Excellent",P84)))</formula>
    </cfRule>
    <cfRule type="containsText" dxfId="80" priority="64" operator="containsText" text="Good">
      <formula>NOT(ISERROR(SEARCH("Good",P84)))</formula>
    </cfRule>
  </conditionalFormatting>
  <conditionalFormatting sqref="O93">
    <cfRule type="containsText" dxfId="79" priority="61" operator="containsText" text="Pending…">
      <formula>NOT(ISERROR(SEARCH("Pending…",O93)))</formula>
    </cfRule>
    <cfRule type="containsText" dxfId="78" priority="62" operator="containsText" text="Complete">
      <formula>NOT(ISERROR(SEARCH("Complete",O93)))</formula>
    </cfRule>
  </conditionalFormatting>
  <conditionalFormatting sqref="O94:O97">
    <cfRule type="containsText" dxfId="77" priority="59" operator="containsText" text="Pending…">
      <formula>NOT(ISERROR(SEARCH("Pending…",O94)))</formula>
    </cfRule>
    <cfRule type="containsText" dxfId="76" priority="60" operator="containsText" text="Complete">
      <formula>NOT(ISERROR(SEARCH("Complete",O94)))</formula>
    </cfRule>
  </conditionalFormatting>
  <conditionalFormatting sqref="O99:O101">
    <cfRule type="containsText" dxfId="75" priority="57" operator="containsText" text="Pending…">
      <formula>NOT(ISERROR(SEARCH("Pending…",O99)))</formula>
    </cfRule>
    <cfRule type="containsText" dxfId="74" priority="58" operator="containsText" text="Complete">
      <formula>NOT(ISERROR(SEARCH("Complete",O99)))</formula>
    </cfRule>
  </conditionalFormatting>
  <conditionalFormatting sqref="O103:O104">
    <cfRule type="containsText" dxfId="73" priority="55" operator="containsText" text="Pending…">
      <formula>NOT(ISERROR(SEARCH("Pending…",O103)))</formula>
    </cfRule>
    <cfRule type="containsText" dxfId="72" priority="56" operator="containsText" text="Complete">
      <formula>NOT(ISERROR(SEARCH("Complete",O103)))</formula>
    </cfRule>
  </conditionalFormatting>
  <conditionalFormatting sqref="O106:O108">
    <cfRule type="containsText" dxfId="71" priority="53" operator="containsText" text="Pending…">
      <formula>NOT(ISERROR(SEARCH("Pending…",O106)))</formula>
    </cfRule>
    <cfRule type="containsText" dxfId="70" priority="54" operator="containsText" text="Complete">
      <formula>NOT(ISERROR(SEARCH("Complete",O106)))</formula>
    </cfRule>
  </conditionalFormatting>
  <conditionalFormatting sqref="O110">
    <cfRule type="containsText" dxfId="69" priority="51" operator="containsText" text="Pending…">
      <formula>NOT(ISERROR(SEARCH("Pending…",O110)))</formula>
    </cfRule>
    <cfRule type="containsText" dxfId="68" priority="52" operator="containsText" text="Complete">
      <formula>NOT(ISERROR(SEARCH("Complete",O110)))</formula>
    </cfRule>
  </conditionalFormatting>
  <conditionalFormatting sqref="O118:O119">
    <cfRule type="containsText" dxfId="67" priority="49" operator="containsText" text="Pending…">
      <formula>NOT(ISERROR(SEARCH("Pending…",O118)))</formula>
    </cfRule>
    <cfRule type="containsText" dxfId="66" priority="50" operator="containsText" text="Complete">
      <formula>NOT(ISERROR(SEARCH("Complete",O118)))</formula>
    </cfRule>
  </conditionalFormatting>
  <conditionalFormatting sqref="O122:O124">
    <cfRule type="containsText" dxfId="65" priority="47" operator="containsText" text="Pending…">
      <formula>NOT(ISERROR(SEARCH("Pending…",O122)))</formula>
    </cfRule>
    <cfRule type="containsText" dxfId="64" priority="48" operator="containsText" text="Complete">
      <formula>NOT(ISERROR(SEARCH("Complete",O122)))</formula>
    </cfRule>
  </conditionalFormatting>
  <conditionalFormatting sqref="O121">
    <cfRule type="containsText" dxfId="63" priority="45" operator="containsText" text="Pending…">
      <formula>NOT(ISERROR(SEARCH("Pending…",O121)))</formula>
    </cfRule>
    <cfRule type="containsText" dxfId="62" priority="46" operator="containsText" text="Complete">
      <formula>NOT(ISERROR(SEARCH("Complete",O121)))</formula>
    </cfRule>
  </conditionalFormatting>
  <conditionalFormatting sqref="O126:O129">
    <cfRule type="containsText" dxfId="61" priority="43" operator="containsText" text="Pending…">
      <formula>NOT(ISERROR(SEARCH("Pending…",O126)))</formula>
    </cfRule>
    <cfRule type="containsText" dxfId="60" priority="44" operator="containsText" text="Complete">
      <formula>NOT(ISERROR(SEARCH("Complete",O126)))</formula>
    </cfRule>
  </conditionalFormatting>
  <conditionalFormatting sqref="O131:O132">
    <cfRule type="containsText" dxfId="59" priority="41" operator="containsText" text="Pending…">
      <formula>NOT(ISERROR(SEARCH("Pending…",O131)))</formula>
    </cfRule>
    <cfRule type="containsText" dxfId="58" priority="42" operator="containsText" text="Complete">
      <formula>NOT(ISERROR(SEARCH("Complete",O131)))</formula>
    </cfRule>
  </conditionalFormatting>
  <conditionalFormatting sqref="O134">
    <cfRule type="containsText" dxfId="57" priority="39" operator="containsText" text="Pending…">
      <formula>NOT(ISERROR(SEARCH("Pending…",O134)))</formula>
    </cfRule>
    <cfRule type="containsText" dxfId="56" priority="40" operator="containsText" text="Complete">
      <formula>NOT(ISERROR(SEARCH("Complete",O134)))</formula>
    </cfRule>
  </conditionalFormatting>
  <conditionalFormatting sqref="O135">
    <cfRule type="containsText" dxfId="55" priority="37" operator="containsText" text="Pending…">
      <formula>NOT(ISERROR(SEARCH("Pending…",O135)))</formula>
    </cfRule>
    <cfRule type="containsText" dxfId="54" priority="38" operator="containsText" text="Complete">
      <formula>NOT(ISERROR(SEARCH("Complete",O135)))</formula>
    </cfRule>
  </conditionalFormatting>
  <conditionalFormatting sqref="O137:O140">
    <cfRule type="containsText" dxfId="53" priority="35" operator="containsText" text="Pending…">
      <formula>NOT(ISERROR(SEARCH("Pending…",O137)))</formula>
    </cfRule>
    <cfRule type="containsText" dxfId="52" priority="36" operator="containsText" text="Complete">
      <formula>NOT(ISERROR(SEARCH("Complete",O137)))</formula>
    </cfRule>
  </conditionalFormatting>
  <conditionalFormatting sqref="O142:O148">
    <cfRule type="containsText" dxfId="51" priority="33" operator="containsText" text="Pending…">
      <formula>NOT(ISERROR(SEARCH("Pending…",O142)))</formula>
    </cfRule>
    <cfRule type="containsText" dxfId="50" priority="34" operator="containsText" text="Complete">
      <formula>NOT(ISERROR(SEARCH("Complete",O142)))</formula>
    </cfRule>
  </conditionalFormatting>
  <conditionalFormatting sqref="O150:O153">
    <cfRule type="containsText" dxfId="49" priority="31" operator="containsText" text="Pending…">
      <formula>NOT(ISERROR(SEARCH("Pending…",O150)))</formula>
    </cfRule>
    <cfRule type="containsText" dxfId="48" priority="32" operator="containsText" text="Complete">
      <formula>NOT(ISERROR(SEARCH("Complete",O150)))</formula>
    </cfRule>
  </conditionalFormatting>
  <conditionalFormatting sqref="O155">
    <cfRule type="containsText" dxfId="47" priority="29" operator="containsText" text="Pending…">
      <formula>NOT(ISERROR(SEARCH("Pending…",O155)))</formula>
    </cfRule>
    <cfRule type="containsText" dxfId="46" priority="30" operator="containsText" text="Complete">
      <formula>NOT(ISERROR(SEARCH("Complete",O155)))</formula>
    </cfRule>
  </conditionalFormatting>
  <conditionalFormatting sqref="O157:O159">
    <cfRule type="containsText" dxfId="45" priority="27" operator="containsText" text="Pending…">
      <formula>NOT(ISERROR(SEARCH("Pending…",O157)))</formula>
    </cfRule>
    <cfRule type="containsText" dxfId="44" priority="28" operator="containsText" text="Complete">
      <formula>NOT(ISERROR(SEARCH("Complete",O157)))</formula>
    </cfRule>
  </conditionalFormatting>
  <conditionalFormatting sqref="O161:O162">
    <cfRule type="containsText" dxfId="43" priority="25" operator="containsText" text="Pending…">
      <formula>NOT(ISERROR(SEARCH("Pending…",O161)))</formula>
    </cfRule>
    <cfRule type="containsText" dxfId="42" priority="26" operator="containsText" text="Complete">
      <formula>NOT(ISERROR(SEARCH("Complete",O161)))</formula>
    </cfRule>
  </conditionalFormatting>
  <conditionalFormatting sqref="O164:O166">
    <cfRule type="containsText" dxfId="41" priority="23" operator="containsText" text="Pending…">
      <formula>NOT(ISERROR(SEARCH("Pending…",O164)))</formula>
    </cfRule>
    <cfRule type="containsText" dxfId="40" priority="24" operator="containsText" text="Complete">
      <formula>NOT(ISERROR(SEARCH("Complete",O164)))</formula>
    </cfRule>
  </conditionalFormatting>
  <conditionalFormatting sqref="O168:O170">
    <cfRule type="containsText" dxfId="39" priority="21" operator="containsText" text="Pending…">
      <formula>NOT(ISERROR(SEARCH("Pending…",O168)))</formula>
    </cfRule>
    <cfRule type="containsText" dxfId="38" priority="22" operator="containsText" text="Complete">
      <formula>NOT(ISERROR(SEARCH("Complete",O168)))</formula>
    </cfRule>
  </conditionalFormatting>
  <conditionalFormatting sqref="O172:O176">
    <cfRule type="containsText" dxfId="37" priority="19" operator="containsText" text="Pending…">
      <formula>NOT(ISERROR(SEARCH("Pending…",O172)))</formula>
    </cfRule>
    <cfRule type="containsText" dxfId="36" priority="20" operator="containsText" text="Complete">
      <formula>NOT(ISERROR(SEARCH("Complete",O172)))</formula>
    </cfRule>
  </conditionalFormatting>
  <conditionalFormatting sqref="P47">
    <cfRule type="containsText" dxfId="35" priority="16" operator="containsText" text="Bad">
      <formula>NOT(ISERROR(SEARCH("Bad",P47)))</formula>
    </cfRule>
  </conditionalFormatting>
  <conditionalFormatting sqref="P47">
    <cfRule type="containsText" dxfId="34" priority="15" operator="containsText" text="Average">
      <formula>NOT(ISERROR(SEARCH("Average",P47)))</formula>
    </cfRule>
  </conditionalFormatting>
  <conditionalFormatting sqref="P47">
    <cfRule type="containsText" dxfId="33" priority="13" operator="containsText" text="Excellent">
      <formula>NOT(ISERROR(SEARCH("Excellent",P47)))</formula>
    </cfRule>
    <cfRule type="containsText" dxfId="32" priority="14" operator="containsText" text="Good">
      <formula>NOT(ISERROR(SEARCH("Good",P47)))</formula>
    </cfRule>
  </conditionalFormatting>
  <conditionalFormatting sqref="O40:O47">
    <cfRule type="containsText" dxfId="31" priority="11" operator="containsText" text="Pending…">
      <formula>NOT(ISERROR(SEARCH("Pending…",O40)))</formula>
    </cfRule>
    <cfRule type="containsText" dxfId="30" priority="12" operator="containsText" text="Complete">
      <formula>NOT(ISERROR(SEARCH("Complete",O40)))</formula>
    </cfRule>
  </conditionalFormatting>
  <conditionalFormatting sqref="O49:O51">
    <cfRule type="containsText" dxfId="29" priority="9" operator="containsText" text="Pending…">
      <formula>NOT(ISERROR(SEARCH("Pending…",O49)))</formula>
    </cfRule>
    <cfRule type="containsText" dxfId="28" priority="10" operator="containsText" text="Complete">
      <formula>NOT(ISERROR(SEARCH("Complete",O49)))</formula>
    </cfRule>
  </conditionalFormatting>
  <conditionalFormatting sqref="O53:O55">
    <cfRule type="containsText" dxfId="27" priority="7" operator="containsText" text="Pending…">
      <formula>NOT(ISERROR(SEARCH("Pending…",O53)))</formula>
    </cfRule>
    <cfRule type="containsText" dxfId="26" priority="8" operator="containsText" text="Complete">
      <formula>NOT(ISERROR(SEARCH("Complete",O53)))</formula>
    </cfRule>
  </conditionalFormatting>
  <conditionalFormatting sqref="O57:O61">
    <cfRule type="containsText" dxfId="25" priority="5" operator="containsText" text="Pending…">
      <formula>NOT(ISERROR(SEARCH("Pending…",O57)))</formula>
    </cfRule>
    <cfRule type="containsText" dxfId="24" priority="6" operator="containsText" text="Complete">
      <formula>NOT(ISERROR(SEARCH("Complete",O57)))</formula>
    </cfRule>
  </conditionalFormatting>
  <conditionalFormatting sqref="O63:O65">
    <cfRule type="containsText" dxfId="23" priority="3" operator="containsText" text="Pending…">
      <formula>NOT(ISERROR(SEARCH("Pending…",O63)))</formula>
    </cfRule>
    <cfRule type="containsText" dxfId="22" priority="4" operator="containsText" text="Complete">
      <formula>NOT(ISERROR(SEARCH("Complete",O63)))</formula>
    </cfRule>
  </conditionalFormatting>
  <conditionalFormatting sqref="O67:O71">
    <cfRule type="containsText" dxfId="21" priority="1" operator="containsText" text="Pending…">
      <formula>NOT(ISERROR(SEARCH("Pending…",O67)))</formula>
    </cfRule>
    <cfRule type="containsText" dxfId="20" priority="2" operator="containsText" text="Complete">
      <formula>NOT(ISERROR(SEARCH("Complete",O67)))</formula>
    </cfRule>
  </conditionalFormatting>
  <pageMargins left="0.7" right="0.7" top="0.75" bottom="0.75" header="0.3" footer="0.3"/>
  <pageSetup orientation="portrait" r:id="rId1"/>
  <headerFooter>
    <oddHeader>&amp;LDraft&amp;C&amp;G&amp;RDraft</oddHeader>
    <oddFooter>&amp;LDraft&amp;CDraft&amp;RDraft</oddFooter>
  </headerFooter>
  <ignoredErrors>
    <ignoredError sqref="L205:M205 O205 O213" formula="1"/>
  </ignoredError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3"/>
  <sheetViews>
    <sheetView showGridLines="0" showRowColHeaders="0" view="pageLayout" topLeftCell="C1" zoomScale="130" zoomScaleNormal="112" zoomScalePageLayoutView="130" workbookViewId="0">
      <selection activeCell="O4" sqref="O4"/>
    </sheetView>
  </sheetViews>
  <sheetFormatPr defaultRowHeight="15" x14ac:dyDescent="0.25"/>
  <cols>
    <col min="5" max="5" width="7.42578125" customWidth="1"/>
    <col min="6" max="6" width="5.7109375" customWidth="1"/>
    <col min="7" max="7" width="0.7109375" customWidth="1"/>
    <col min="8" max="8" width="2.85546875" hidden="1" customWidth="1"/>
    <col min="9" max="9" width="0.140625" hidden="1" customWidth="1"/>
    <col min="10" max="10" width="5.85546875" customWidth="1"/>
    <col min="11" max="11" width="12.28515625" customWidth="1"/>
    <col min="12" max="12" width="12.140625" customWidth="1"/>
    <col min="13" max="13" width="13.85546875" customWidth="1"/>
    <col min="14" max="14" width="14.5703125" customWidth="1"/>
  </cols>
  <sheetData>
    <row r="2" spans="2:15" ht="28.5" x14ac:dyDescent="0.25">
      <c r="B2" s="429" t="s">
        <v>1011</v>
      </c>
      <c r="C2" s="430"/>
      <c r="D2" s="430"/>
      <c r="E2" s="430"/>
      <c r="F2" s="430"/>
      <c r="G2" s="430"/>
      <c r="H2" s="430"/>
      <c r="I2" s="430"/>
      <c r="J2" s="430"/>
      <c r="K2" s="430"/>
      <c r="L2" s="430"/>
      <c r="M2" s="430"/>
      <c r="N2" s="430"/>
      <c r="O2" s="430"/>
    </row>
    <row r="3" spans="2:15" ht="15.75" thickBot="1" x14ac:dyDescent="0.3"/>
    <row r="4" spans="2:15" ht="32.25" thickBot="1" x14ac:dyDescent="0.3">
      <c r="B4" s="431" t="s">
        <v>1012</v>
      </c>
      <c r="C4" s="432"/>
      <c r="D4" s="432"/>
      <c r="E4" s="432"/>
      <c r="F4" s="432"/>
      <c r="G4" s="432"/>
      <c r="H4" s="432"/>
      <c r="I4" s="432"/>
      <c r="J4" s="432"/>
      <c r="K4" s="243" t="s">
        <v>688</v>
      </c>
      <c r="L4" s="243" t="s">
        <v>990</v>
      </c>
      <c r="M4" s="244" t="s">
        <v>991</v>
      </c>
      <c r="N4" s="245" t="s">
        <v>992</v>
      </c>
      <c r="O4" s="246" t="s">
        <v>1013</v>
      </c>
    </row>
    <row r="5" spans="2:15" ht="23.25" x14ac:dyDescent="0.25">
      <c r="B5" s="433" t="s">
        <v>1014</v>
      </c>
      <c r="C5" s="434"/>
      <c r="D5" s="434"/>
      <c r="E5" s="434"/>
      <c r="F5" s="434"/>
      <c r="G5" s="434"/>
      <c r="H5" s="434"/>
      <c r="I5" s="434"/>
      <c r="J5" s="434"/>
      <c r="K5" s="247">
        <f>Summary!L6</f>
        <v>210</v>
      </c>
      <c r="L5" s="247">
        <f>Summary!M6</f>
        <v>0</v>
      </c>
      <c r="M5" s="248">
        <f>Summary!N6</f>
        <v>0</v>
      </c>
      <c r="N5" s="249" t="str">
        <f>Summary!O6</f>
        <v>Pending…</v>
      </c>
      <c r="O5" s="222" t="str">
        <f>Summary!P6</f>
        <v/>
      </c>
    </row>
    <row r="6" spans="2:15" ht="23.25" x14ac:dyDescent="0.25">
      <c r="B6" s="422" t="s">
        <v>1015</v>
      </c>
      <c r="C6" s="410"/>
      <c r="D6" s="410"/>
      <c r="E6" s="410"/>
      <c r="F6" s="410"/>
      <c r="G6" s="410"/>
      <c r="H6" s="410"/>
      <c r="I6" s="410"/>
      <c r="J6" s="410"/>
      <c r="K6" s="219">
        <f>Summary!L14</f>
        <v>370</v>
      </c>
      <c r="L6" s="219">
        <f>Summary!M14</f>
        <v>0</v>
      </c>
      <c r="M6" s="220">
        <f>Summary!N14</f>
        <v>0</v>
      </c>
      <c r="N6" s="250" t="str">
        <f>Summary!O14</f>
        <v>Pending…</v>
      </c>
      <c r="O6" s="222" t="str">
        <f>Summary!P14</f>
        <v/>
      </c>
    </row>
    <row r="7" spans="2:15" ht="23.25" x14ac:dyDescent="0.25">
      <c r="B7" s="422" t="s">
        <v>1016</v>
      </c>
      <c r="C7" s="410"/>
      <c r="D7" s="410"/>
      <c r="E7" s="410"/>
      <c r="F7" s="410"/>
      <c r="G7" s="410"/>
      <c r="H7" s="410"/>
      <c r="I7" s="410"/>
      <c r="J7" s="410"/>
      <c r="K7" s="219">
        <f>Summary!L38</f>
        <v>1089</v>
      </c>
      <c r="L7" s="219">
        <f>Summary!M38</f>
        <v>0</v>
      </c>
      <c r="M7" s="220">
        <f>Summary!N38</f>
        <v>0</v>
      </c>
      <c r="N7" s="250" t="str">
        <f>Summary!O38</f>
        <v>Pending…</v>
      </c>
      <c r="O7" s="222" t="str">
        <f>Summary!P38</f>
        <v/>
      </c>
    </row>
    <row r="8" spans="2:15" ht="23.25" x14ac:dyDescent="0.25">
      <c r="B8" s="422" t="s">
        <v>1017</v>
      </c>
      <c r="C8" s="410"/>
      <c r="D8" s="410"/>
      <c r="E8" s="410"/>
      <c r="F8" s="410"/>
      <c r="G8" s="410"/>
      <c r="H8" s="410"/>
      <c r="I8" s="410"/>
      <c r="J8" s="410"/>
      <c r="K8" s="219">
        <f>Summary!L73</f>
        <v>700</v>
      </c>
      <c r="L8" s="219">
        <f>Summary!M73</f>
        <v>0</v>
      </c>
      <c r="M8" s="220">
        <f>Summary!N73</f>
        <v>0</v>
      </c>
      <c r="N8" s="250" t="str">
        <f>Summary!O73</f>
        <v>Pending…</v>
      </c>
      <c r="O8" s="222" t="str">
        <f>Summary!P73</f>
        <v/>
      </c>
    </row>
    <row r="9" spans="2:15" ht="23.25" x14ac:dyDescent="0.25">
      <c r="B9" s="422" t="s">
        <v>1018</v>
      </c>
      <c r="C9" s="410"/>
      <c r="D9" s="410"/>
      <c r="E9" s="410"/>
      <c r="F9" s="410"/>
      <c r="G9" s="410"/>
      <c r="H9" s="410"/>
      <c r="I9" s="410"/>
      <c r="J9" s="410"/>
      <c r="K9" s="219">
        <f>Summary!L112</f>
        <v>133</v>
      </c>
      <c r="L9" s="219">
        <f>Summary!M112</f>
        <v>0</v>
      </c>
      <c r="M9" s="220">
        <f>Summary!N112</f>
        <v>0</v>
      </c>
      <c r="N9" s="250" t="str">
        <f>Summary!O112</f>
        <v>Pending…</v>
      </c>
      <c r="O9" s="222" t="str">
        <f>Summary!P112</f>
        <v/>
      </c>
    </row>
    <row r="10" spans="2:15" ht="23.25" x14ac:dyDescent="0.25">
      <c r="B10" s="423" t="s">
        <v>1019</v>
      </c>
      <c r="C10" s="420"/>
      <c r="D10" s="420"/>
      <c r="E10" s="420"/>
      <c r="F10" s="420"/>
      <c r="G10" s="420"/>
      <c r="H10" s="420"/>
      <c r="I10" s="420"/>
      <c r="J10" s="421"/>
      <c r="K10" s="240">
        <f>Summary!L178</f>
        <v>1175</v>
      </c>
      <c r="L10" s="240">
        <f>Summary!M178</f>
        <v>0</v>
      </c>
      <c r="M10" s="220">
        <f>Summary!N178</f>
        <v>0</v>
      </c>
      <c r="N10" s="250" t="str">
        <f>Summary!O178</f>
        <v>Pending…</v>
      </c>
      <c r="O10" s="222" t="str">
        <f>Summary!P178</f>
        <v/>
      </c>
    </row>
    <row r="11" spans="2:15" ht="23.25" x14ac:dyDescent="0.25">
      <c r="B11" s="423" t="s">
        <v>1020</v>
      </c>
      <c r="C11" s="420"/>
      <c r="D11" s="420"/>
      <c r="E11" s="420"/>
      <c r="F11" s="420"/>
      <c r="G11" s="420"/>
      <c r="H11" s="420"/>
      <c r="I11" s="420"/>
      <c r="J11" s="421"/>
      <c r="K11" s="240">
        <f>Summary!L203</f>
        <v>530</v>
      </c>
      <c r="L11" s="240">
        <f>Summary!M203</f>
        <v>0</v>
      </c>
      <c r="M11" s="220">
        <f>Summary!N203</f>
        <v>0</v>
      </c>
      <c r="N11" s="250" t="str">
        <f>Summary!O203</f>
        <v>Pending…</v>
      </c>
      <c r="O11" s="222" t="str">
        <f>Summary!P203</f>
        <v/>
      </c>
    </row>
    <row r="12" spans="2:15" ht="24" thickBot="1" x14ac:dyDescent="0.3">
      <c r="B12" s="424" t="s">
        <v>1021</v>
      </c>
      <c r="C12" s="425"/>
      <c r="D12" s="425"/>
      <c r="E12" s="425"/>
      <c r="F12" s="425"/>
      <c r="G12" s="425"/>
      <c r="H12" s="425"/>
      <c r="I12" s="425"/>
      <c r="J12" s="426"/>
      <c r="K12" s="251">
        <f>Summary!L234</f>
        <v>385</v>
      </c>
      <c r="L12" s="251">
        <f>Summary!M234</f>
        <v>0</v>
      </c>
      <c r="M12" s="266">
        <f>Summary!N234</f>
        <v>0</v>
      </c>
      <c r="N12" s="252" t="str">
        <f>Summary!O234</f>
        <v>Pending…</v>
      </c>
      <c r="O12" s="222" t="str">
        <f>Summary!P234</f>
        <v/>
      </c>
    </row>
    <row r="13" spans="2:15" ht="24" thickBot="1" x14ac:dyDescent="0.3">
      <c r="B13" s="427" t="s">
        <v>1022</v>
      </c>
      <c r="C13" s="428"/>
      <c r="D13" s="428"/>
      <c r="E13" s="428"/>
      <c r="F13" s="428"/>
      <c r="G13" s="428"/>
      <c r="H13" s="428"/>
      <c r="I13" s="428"/>
      <c r="J13" s="428"/>
      <c r="K13" s="253">
        <f>SUM(K5:K12)</f>
        <v>4592</v>
      </c>
      <c r="L13" s="253">
        <f>SUM(L5:L12)</f>
        <v>0</v>
      </c>
      <c r="M13" s="254">
        <f>L13/K13</f>
        <v>0</v>
      </c>
      <c r="N13" s="255" t="str">
        <f>IF(COUNTIF(N5:N12,"Pending…")&gt;0,"Pending…","Complete")</f>
        <v>Pending…</v>
      </c>
      <c r="O13" s="222" t="str">
        <f>IF(N13="Pending…","",IF(M13&gt;Settings!$D$7,"Excellent",IF(M13&gt;Settings!$D$6,"Good",IF(M13&gt;Settings!$D$5,"Average","Bad"))))</f>
        <v/>
      </c>
    </row>
  </sheetData>
  <sheetProtection algorithmName="SHA-512" hashValue="Evz8EfBwIsct0KiPvhOK46oHiPymk9FylFyeRs+TRk3+cTEdZOFVYQ1ADDAJ2Cr5lqJ/ec6dBWAtPFnxHG61aQ==" saltValue="XbG2u5mwbnR1JnE4hWabcA==" spinCount="100000" sheet="1" objects="1" scenarios="1" selectLockedCells="1"/>
  <mergeCells count="11">
    <mergeCell ref="B8:J8"/>
    <mergeCell ref="B2:O2"/>
    <mergeCell ref="B4:J4"/>
    <mergeCell ref="B5:J5"/>
    <mergeCell ref="B6:J6"/>
    <mergeCell ref="B7:J7"/>
    <mergeCell ref="B9:J9"/>
    <mergeCell ref="B10:J10"/>
    <mergeCell ref="B11:J11"/>
    <mergeCell ref="B12:J12"/>
    <mergeCell ref="B13:J13"/>
  </mergeCells>
  <conditionalFormatting sqref="N5:N12">
    <cfRule type="containsText" dxfId="19" priority="7" operator="containsText" text="Pending…">
      <formula>NOT(ISERROR(SEARCH("Pending…",N5)))</formula>
    </cfRule>
    <cfRule type="containsText" dxfId="18" priority="8" operator="containsText" text="Complete">
      <formula>NOT(ISERROR(SEARCH("Complete",N5)))</formula>
    </cfRule>
  </conditionalFormatting>
  <conditionalFormatting sqref="N13">
    <cfRule type="containsText" dxfId="17" priority="5" operator="containsText" text="Complete">
      <formula>NOT(ISERROR(SEARCH("Complete",N13)))</formula>
    </cfRule>
    <cfRule type="containsText" dxfId="16" priority="6" operator="containsText" text="Pending…">
      <formula>NOT(ISERROR(SEARCH("Pending…",N13)))</formula>
    </cfRule>
  </conditionalFormatting>
  <conditionalFormatting sqref="O5:O13">
    <cfRule type="containsText" dxfId="15" priority="4" operator="containsText" text="Bad">
      <formula>NOT(ISERROR(SEARCH("Bad",O5)))</formula>
    </cfRule>
  </conditionalFormatting>
  <conditionalFormatting sqref="O5:O13">
    <cfRule type="containsText" dxfId="14" priority="3" operator="containsText" text="Average">
      <formula>NOT(ISERROR(SEARCH("Average",O5)))</formula>
    </cfRule>
  </conditionalFormatting>
  <conditionalFormatting sqref="O5:O13">
    <cfRule type="containsText" dxfId="13" priority="1" operator="containsText" text="Excellent">
      <formula>NOT(ISERROR(SEARCH("Excellent",O5)))</formula>
    </cfRule>
    <cfRule type="containsText" dxfId="12" priority="2" operator="containsText" text="Good">
      <formula>NOT(ISERROR(SEARCH("Good",O5)))</formula>
    </cfRule>
  </conditionalFormatting>
  <pageMargins left="0.7" right="0.7" top="0.75" bottom="0.75" header="0.3" footer="0.3"/>
  <pageSetup orientation="portrait" r:id="rId1"/>
  <headerFooter>
    <oddHeader>&amp;L&amp;G&amp;C&amp;G&amp;R&amp;G</oddHeader>
    <oddFooter>&amp;LDraft&amp;CDraft&amp;RDraft</oddFooter>
  </headerFooter>
  <ignoredErrors>
    <ignoredError sqref="O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8"/>
  <sheetViews>
    <sheetView showGridLines="0" showRowColHeaders="0" view="pageLayout" zoomScaleNormal="146" workbookViewId="0">
      <selection activeCell="C7" sqref="C7"/>
    </sheetView>
  </sheetViews>
  <sheetFormatPr defaultRowHeight="15" x14ac:dyDescent="0.25"/>
  <cols>
    <col min="2" max="2" width="10.42578125" customWidth="1"/>
    <col min="4" max="4" width="10.140625" bestFit="1" customWidth="1"/>
  </cols>
  <sheetData>
    <row r="2" spans="1:4" x14ac:dyDescent="0.25">
      <c r="B2" s="256" t="s">
        <v>1023</v>
      </c>
      <c r="C2" s="256"/>
      <c r="D2" s="256"/>
    </row>
    <row r="4" spans="1:4" x14ac:dyDescent="0.25">
      <c r="C4" s="257" t="s">
        <v>1024</v>
      </c>
      <c r="D4" s="258" t="s">
        <v>1025</v>
      </c>
    </row>
    <row r="5" spans="1:4" ht="15.75" x14ac:dyDescent="0.25">
      <c r="B5" s="222" t="s">
        <v>1026</v>
      </c>
      <c r="C5" s="259">
        <v>0</v>
      </c>
      <c r="D5" s="260">
        <f>C6-0.01%</f>
        <v>0.2999</v>
      </c>
    </row>
    <row r="6" spans="1:4" ht="15.75" x14ac:dyDescent="0.25">
      <c r="B6" s="222" t="s">
        <v>1027</v>
      </c>
      <c r="C6" s="261">
        <v>0.3</v>
      </c>
      <c r="D6" s="262">
        <f t="shared" ref="D6:D7" si="0">C7-0.01%</f>
        <v>0.49990000000000001</v>
      </c>
    </row>
    <row r="7" spans="1:4" ht="15.75" x14ac:dyDescent="0.25">
      <c r="B7" s="222" t="s">
        <v>1028</v>
      </c>
      <c r="C7" s="261">
        <v>0.5</v>
      </c>
      <c r="D7" s="262">
        <f t="shared" si="0"/>
        <v>0.79990000000000006</v>
      </c>
    </row>
    <row r="8" spans="1:4" ht="15.75" x14ac:dyDescent="0.25">
      <c r="A8" s="263"/>
      <c r="B8" s="222" t="s">
        <v>1029</v>
      </c>
      <c r="C8" s="264">
        <v>0.8</v>
      </c>
      <c r="D8" s="265">
        <v>1</v>
      </c>
    </row>
  </sheetData>
  <sheetProtection algorithmName="SHA-512" hashValue="z1SAIHAgGbgo5V0RaFR2iNTG/h4Vq5O3/9CAPuZvDoO1IKMaLAjG/mo+oI5rnoMM1uDxvU0aS6pTm4LVWf+TKA==" saltValue="sS6YnAKgeC+gbMwl1yy+5w==" spinCount="100000" sheet="1" objects="1" scenarios="1" selectLockedCells="1"/>
  <conditionalFormatting sqref="B6">
    <cfRule type="containsText" dxfId="11" priority="12" operator="containsText" text="Bad">
      <formula>NOT(ISERROR(SEARCH("Bad",B6)))</formula>
    </cfRule>
  </conditionalFormatting>
  <conditionalFormatting sqref="B6">
    <cfRule type="containsText" dxfId="10" priority="11" operator="containsText" text="Average">
      <formula>NOT(ISERROR(SEARCH("Average",B6)))</formula>
    </cfRule>
  </conditionalFormatting>
  <conditionalFormatting sqref="B5">
    <cfRule type="containsText" dxfId="9" priority="10" operator="containsText" text="Bad">
      <formula>NOT(ISERROR(SEARCH("Bad",B5)))</formula>
    </cfRule>
  </conditionalFormatting>
  <conditionalFormatting sqref="B5">
    <cfRule type="containsText" dxfId="8" priority="9" operator="containsText" text="Average">
      <formula>NOT(ISERROR(SEARCH("Average",B5)))</formula>
    </cfRule>
  </conditionalFormatting>
  <conditionalFormatting sqref="B7">
    <cfRule type="containsText" dxfId="7" priority="8" operator="containsText" text="Bad">
      <formula>NOT(ISERROR(SEARCH("Bad",B7)))</formula>
    </cfRule>
  </conditionalFormatting>
  <conditionalFormatting sqref="B7">
    <cfRule type="containsText" dxfId="6" priority="7" operator="containsText" text="Average">
      <formula>NOT(ISERROR(SEARCH("Average",B7)))</formula>
    </cfRule>
  </conditionalFormatting>
  <conditionalFormatting sqref="B7">
    <cfRule type="containsText" dxfId="5" priority="5" operator="containsText" text="Excellent">
      <formula>NOT(ISERROR(SEARCH("Excellent",B7)))</formula>
    </cfRule>
    <cfRule type="containsText" dxfId="4" priority="6" operator="containsText" text="Good">
      <formula>NOT(ISERROR(SEARCH("Good",B7)))</formula>
    </cfRule>
  </conditionalFormatting>
  <conditionalFormatting sqref="B8">
    <cfRule type="containsText" dxfId="3" priority="4" operator="containsText" text="Bad">
      <formula>NOT(ISERROR(SEARCH("Bad",B8)))</formula>
    </cfRule>
  </conditionalFormatting>
  <conditionalFormatting sqref="B8">
    <cfRule type="containsText" dxfId="2" priority="3" operator="containsText" text="Average">
      <formula>NOT(ISERROR(SEARCH("Average",B8)))</formula>
    </cfRule>
  </conditionalFormatting>
  <conditionalFormatting sqref="B8">
    <cfRule type="containsText" dxfId="1" priority="1" operator="containsText" text="Excellent">
      <formula>NOT(ISERROR(SEARCH("Excellent",B8)))</formula>
    </cfRule>
    <cfRule type="containsText" dxfId="0" priority="2" operator="containsText" text="Good">
      <formula>NOT(ISERROR(SEARCH("Good",B8)))</formula>
    </cfRule>
  </conditionalFormatting>
  <pageMargins left="0.7" right="0.7" top="0.75" bottom="0.75" header="0.3" footer="0.3"/>
  <pageSetup orientation="portrait" r:id="rId1"/>
  <headerFooter>
    <oddHeader>&amp;LDraft&amp;C&amp;G&amp;RDraft</oddHeader>
    <oddFooter>&amp;LDraft&amp;C&amp;G&amp;RDraft</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Quality Assessment Tool</vt:lpstr>
      <vt:lpstr>Summary</vt:lpstr>
      <vt:lpstr>Score Card</vt:lpstr>
      <vt:lpstr>Settings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Priyanga Senanayaka</dc:creator>
  <cp:lastModifiedBy>USER</cp:lastModifiedBy>
  <cp:lastPrinted>2021-03-03T04:27:05Z</cp:lastPrinted>
  <dcterms:created xsi:type="dcterms:W3CDTF">2013-11-19T23:35:50Z</dcterms:created>
  <dcterms:modified xsi:type="dcterms:W3CDTF">2021-03-03T04:30:36Z</dcterms:modified>
</cp:coreProperties>
</file>